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Diciembre\"/>
    </mc:Choice>
  </mc:AlternateContent>
  <xr:revisionPtr revIDLastSave="0" documentId="8_{E4A454D9-5F2F-41B7-89B4-6D7ABDA03E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Temporales!$B$1:$B$259</definedName>
    <definedName name="_xlnm.Print_Area" localSheetId="0">Temporales!$A$1:$O$262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8" i="2" l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61" i="2"/>
  <c r="L95" i="2"/>
  <c r="J95" i="2"/>
  <c r="N95" i="2" s="1"/>
  <c r="O95" i="2" s="1"/>
  <c r="K236" i="2"/>
  <c r="J94" i="2"/>
  <c r="L94" i="2"/>
  <c r="J93" i="2"/>
  <c r="L93" i="2"/>
  <c r="J76" i="2"/>
  <c r="L76" i="2"/>
  <c r="N93" i="2" l="1"/>
  <c r="O93" i="2" s="1"/>
  <c r="N76" i="2"/>
  <c r="O76" i="2" s="1"/>
  <c r="N94" i="2"/>
  <c r="O94" i="2" s="1"/>
  <c r="L213" i="2"/>
  <c r="J213" i="2"/>
  <c r="L212" i="2"/>
  <c r="J212" i="2"/>
  <c r="N212" i="2" s="1"/>
  <c r="O212" i="2" s="1"/>
  <c r="E241" i="2"/>
  <c r="J92" i="2"/>
  <c r="L92" i="2"/>
  <c r="L209" i="2"/>
  <c r="J209" i="2"/>
  <c r="L208" i="2"/>
  <c r="J208" i="2"/>
  <c r="J91" i="2"/>
  <c r="L91" i="2"/>
  <c r="I236" i="2"/>
  <c r="J233" i="2"/>
  <c r="L233" i="2"/>
  <c r="L21" i="2"/>
  <c r="J21" i="2"/>
  <c r="J90" i="2"/>
  <c r="L90" i="2"/>
  <c r="J20" i="2"/>
  <c r="L20" i="2"/>
  <c r="J211" i="2"/>
  <c r="L211" i="2"/>
  <c r="J210" i="2"/>
  <c r="L210" i="2"/>
  <c r="J206" i="2"/>
  <c r="L206" i="2"/>
  <c r="J205" i="2"/>
  <c r="L205" i="2"/>
  <c r="J112" i="2"/>
  <c r="L112" i="2"/>
  <c r="J36" i="2"/>
  <c r="L36" i="2"/>
  <c r="J47" i="2"/>
  <c r="L47" i="2"/>
  <c r="L80" i="2"/>
  <c r="J80" i="2"/>
  <c r="L64" i="2"/>
  <c r="J64" i="2"/>
  <c r="J71" i="2"/>
  <c r="L71" i="2"/>
  <c r="J46" i="2"/>
  <c r="L46" i="2"/>
  <c r="N213" i="2" l="1"/>
  <c r="O213" i="2" s="1"/>
  <c r="N92" i="2"/>
  <c r="O92" i="2" s="1"/>
  <c r="N209" i="2"/>
  <c r="O209" i="2" s="1"/>
  <c r="N91" i="2"/>
  <c r="O91" i="2" s="1"/>
  <c r="N208" i="2"/>
  <c r="O208" i="2" s="1"/>
  <c r="N21" i="2"/>
  <c r="O21" i="2" s="1"/>
  <c r="N233" i="2"/>
  <c r="O233" i="2" s="1"/>
  <c r="N210" i="2"/>
  <c r="O210" i="2" s="1"/>
  <c r="N20" i="2"/>
  <c r="O20" i="2" s="1"/>
  <c r="N112" i="2"/>
  <c r="O112" i="2" s="1"/>
  <c r="N90" i="2"/>
  <c r="O90" i="2" s="1"/>
  <c r="N80" i="2"/>
  <c r="O80" i="2" s="1"/>
  <c r="N205" i="2"/>
  <c r="O205" i="2" s="1"/>
  <c r="N206" i="2"/>
  <c r="O206" i="2" s="1"/>
  <c r="N211" i="2"/>
  <c r="O211" i="2" s="1"/>
  <c r="N36" i="2"/>
  <c r="O36" i="2" s="1"/>
  <c r="N47" i="2"/>
  <c r="O47" i="2" s="1"/>
  <c r="N64" i="2"/>
  <c r="O64" i="2" s="1"/>
  <c r="N46" i="2"/>
  <c r="O46" i="2" s="1"/>
  <c r="N71" i="2"/>
  <c r="O71" i="2" s="1"/>
  <c r="J89" i="2" l="1"/>
  <c r="L89" i="2"/>
  <c r="J204" i="2"/>
  <c r="L204" i="2"/>
  <c r="J203" i="2"/>
  <c r="L203" i="2"/>
  <c r="J62" i="2"/>
  <c r="L62" i="2"/>
  <c r="J63" i="2"/>
  <c r="L63" i="2"/>
  <c r="J19" i="2"/>
  <c r="L19" i="2"/>
  <c r="N204" i="2" l="1"/>
  <c r="O204" i="2" s="1"/>
  <c r="N203" i="2"/>
  <c r="O203" i="2" s="1"/>
  <c r="N62" i="2"/>
  <c r="O62" i="2" s="1"/>
  <c r="N89" i="2"/>
  <c r="O89" i="2" s="1"/>
  <c r="N19" i="2"/>
  <c r="O19" i="2" s="1"/>
  <c r="N63" i="2"/>
  <c r="O63" i="2" s="1"/>
  <c r="L88" i="2"/>
  <c r="J88" i="2"/>
  <c r="N88" i="2" l="1"/>
  <c r="O88" i="2" s="1"/>
  <c r="L202" i="2"/>
  <c r="J202" i="2"/>
  <c r="L201" i="2"/>
  <c r="J201" i="2"/>
  <c r="L111" i="2"/>
  <c r="J111" i="2"/>
  <c r="J65" i="2"/>
  <c r="L65" i="2"/>
  <c r="L31" i="2"/>
  <c r="J31" i="2"/>
  <c r="N111" i="2" l="1"/>
  <c r="O111" i="2" s="1"/>
  <c r="N31" i="2"/>
  <c r="O31" i="2" s="1"/>
  <c r="N201" i="2"/>
  <c r="O201" i="2" s="1"/>
  <c r="N202" i="2"/>
  <c r="O202" i="2" s="1"/>
  <c r="N65" i="2"/>
  <c r="A10" i="2"/>
  <c r="A11" i="2" s="1"/>
  <c r="A12" i="2" s="1"/>
  <c r="A13" i="2" s="1"/>
  <c r="A14" i="2" s="1"/>
  <c r="A15" i="2" s="1"/>
  <c r="J195" i="2"/>
  <c r="L195" i="2"/>
  <c r="J231" i="2"/>
  <c r="L231" i="2"/>
  <c r="J122" i="2"/>
  <c r="L122" i="2"/>
  <c r="J121" i="2"/>
  <c r="L121" i="2"/>
  <c r="J61" i="2"/>
  <c r="L61" i="2"/>
  <c r="J18" i="2"/>
  <c r="L18" i="2"/>
  <c r="N121" i="2" l="1"/>
  <c r="O121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N122" i="2"/>
  <c r="O122" i="2" s="1"/>
  <c r="O65" i="2"/>
  <c r="N195" i="2"/>
  <c r="O195" i="2" s="1"/>
  <c r="N231" i="2"/>
  <c r="O231" i="2" s="1"/>
  <c r="N18" i="2"/>
  <c r="O18" i="2" s="1"/>
  <c r="N61" i="2"/>
  <c r="O61" i="2" s="1"/>
  <c r="L17" i="2" l="1"/>
  <c r="J17" i="2"/>
  <c r="J207" i="2"/>
  <c r="L207" i="2"/>
  <c r="J45" i="2"/>
  <c r="L45" i="2"/>
  <c r="J48" i="2"/>
  <c r="L48" i="2"/>
  <c r="N45" i="2" l="1"/>
  <c r="O45" i="2" s="1"/>
  <c r="N17" i="2"/>
  <c r="O17" i="2" s="1"/>
  <c r="N207" i="2"/>
  <c r="O207" i="2" s="1"/>
  <c r="N48" i="2"/>
  <c r="O48" i="2" s="1"/>
  <c r="J56" i="2"/>
  <c r="L56" i="2"/>
  <c r="J200" i="2"/>
  <c r="L200" i="2"/>
  <c r="J199" i="2"/>
  <c r="L199" i="2"/>
  <c r="J198" i="2"/>
  <c r="L198" i="2"/>
  <c r="J197" i="2"/>
  <c r="L197" i="2"/>
  <c r="J196" i="2"/>
  <c r="L196" i="2"/>
  <c r="J194" i="2"/>
  <c r="L194" i="2"/>
  <c r="N196" i="2" l="1"/>
  <c r="O196" i="2" s="1"/>
  <c r="N198" i="2"/>
  <c r="O198" i="2" s="1"/>
  <c r="N197" i="2"/>
  <c r="O197" i="2" s="1"/>
  <c r="N194" i="2"/>
  <c r="O194" i="2" s="1"/>
  <c r="N199" i="2"/>
  <c r="O199" i="2" s="1"/>
  <c r="N200" i="2"/>
  <c r="O200" i="2" s="1"/>
  <c r="N56" i="2"/>
  <c r="O56" i="2" s="1"/>
  <c r="L41" i="2"/>
  <c r="J41" i="2"/>
  <c r="N41" i="2" l="1"/>
  <c r="O41" i="2" s="1"/>
  <c r="L224" i="2"/>
  <c r="J224" i="2"/>
  <c r="J77" i="2"/>
  <c r="L77" i="2"/>
  <c r="J60" i="2"/>
  <c r="L60" i="2"/>
  <c r="J72" i="2"/>
  <c r="L72" i="2"/>
  <c r="J30" i="2"/>
  <c r="L30" i="2"/>
  <c r="L188" i="2"/>
  <c r="L189" i="2"/>
  <c r="L190" i="2"/>
  <c r="L191" i="2"/>
  <c r="L192" i="2"/>
  <c r="L193" i="2"/>
  <c r="J188" i="2"/>
  <c r="J189" i="2"/>
  <c r="J190" i="2"/>
  <c r="J191" i="2"/>
  <c r="J192" i="2"/>
  <c r="J193" i="2"/>
  <c r="J68" i="2"/>
  <c r="L68" i="2"/>
  <c r="L50" i="2"/>
  <c r="J50" i="2"/>
  <c r="J44" i="2"/>
  <c r="L44" i="2"/>
  <c r="N224" i="2" l="1"/>
  <c r="O224" i="2" s="1"/>
  <c r="N77" i="2"/>
  <c r="N189" i="2"/>
  <c r="O189" i="2" s="1"/>
  <c r="N30" i="2"/>
  <c r="O30" i="2" s="1"/>
  <c r="N192" i="2"/>
  <c r="O192" i="2" s="1"/>
  <c r="N50" i="2"/>
  <c r="O50" i="2" s="1"/>
  <c r="N72" i="2"/>
  <c r="O72" i="2" s="1"/>
  <c r="N60" i="2"/>
  <c r="O60" i="2" s="1"/>
  <c r="N193" i="2"/>
  <c r="O193" i="2" s="1"/>
  <c r="N191" i="2"/>
  <c r="O191" i="2" s="1"/>
  <c r="N190" i="2"/>
  <c r="O190" i="2" s="1"/>
  <c r="N188" i="2"/>
  <c r="O188" i="2" s="1"/>
  <c r="N68" i="2"/>
  <c r="O68" i="2" s="1"/>
  <c r="N44" i="2"/>
  <c r="O44" i="2" s="1"/>
  <c r="O77" i="2" l="1"/>
  <c r="L187" i="2"/>
  <c r="J187" i="2"/>
  <c r="L59" i="2"/>
  <c r="J59" i="2"/>
  <c r="J186" i="2"/>
  <c r="L186" i="2"/>
  <c r="N187" i="2" l="1"/>
  <c r="O187" i="2" s="1"/>
  <c r="N59" i="2"/>
  <c r="O59" i="2" s="1"/>
  <c r="N186" i="2"/>
  <c r="O186" i="2" s="1"/>
  <c r="J16" i="2"/>
  <c r="L16" i="2"/>
  <c r="N16" i="2" l="1"/>
  <c r="O16" i="2" s="1"/>
  <c r="J120" i="2"/>
  <c r="L120" i="2"/>
  <c r="J29" i="2"/>
  <c r="L29" i="2"/>
  <c r="N120" i="2" l="1"/>
  <c r="O120" i="2" s="1"/>
  <c r="N29" i="2"/>
  <c r="O29" i="2" s="1"/>
  <c r="L216" i="2"/>
  <c r="J216" i="2"/>
  <c r="N216" i="2" l="1"/>
  <c r="O216" i="2" s="1"/>
  <c r="J229" i="2"/>
  <c r="L229" i="2"/>
  <c r="J35" i="2"/>
  <c r="L35" i="2"/>
  <c r="L86" i="2"/>
  <c r="L87" i="2"/>
  <c r="J86" i="2"/>
  <c r="J87" i="2"/>
  <c r="J85" i="2"/>
  <c r="L85" i="2"/>
  <c r="J185" i="2"/>
  <c r="L185" i="2"/>
  <c r="J184" i="2"/>
  <c r="L184" i="2"/>
  <c r="J183" i="2"/>
  <c r="L183" i="2"/>
  <c r="J182" i="2"/>
  <c r="L182" i="2"/>
  <c r="J22" i="2"/>
  <c r="L22" i="2"/>
  <c r="N87" i="2" l="1"/>
  <c r="O87" i="2" s="1"/>
  <c r="N22" i="2"/>
  <c r="O22" i="2" s="1"/>
  <c r="N182" i="2"/>
  <c r="O182" i="2" s="1"/>
  <c r="N185" i="2"/>
  <c r="O185" i="2" s="1"/>
  <c r="N229" i="2"/>
  <c r="O229" i="2" s="1"/>
  <c r="N183" i="2"/>
  <c r="O183" i="2" s="1"/>
  <c r="N184" i="2"/>
  <c r="O184" i="2" s="1"/>
  <c r="N85" i="2"/>
  <c r="O85" i="2" s="1"/>
  <c r="N35" i="2"/>
  <c r="O35" i="2" s="1"/>
  <c r="N86" i="2"/>
  <c r="O86" i="2" s="1"/>
  <c r="J181" i="2" l="1"/>
  <c r="L181" i="2"/>
  <c r="J180" i="2"/>
  <c r="L180" i="2"/>
  <c r="J234" i="2"/>
  <c r="L234" i="2"/>
  <c r="J84" i="2"/>
  <c r="L84" i="2"/>
  <c r="J83" i="2"/>
  <c r="L83" i="2"/>
  <c r="J82" i="2"/>
  <c r="L82" i="2"/>
  <c r="J78" i="2"/>
  <c r="L78" i="2"/>
  <c r="J42" i="2"/>
  <c r="L42" i="2"/>
  <c r="J25" i="2"/>
  <c r="L25" i="2"/>
  <c r="N42" i="2" l="1"/>
  <c r="O42" i="2" s="1"/>
  <c r="N180" i="2"/>
  <c r="O180" i="2" s="1"/>
  <c r="N181" i="2"/>
  <c r="O181" i="2" s="1"/>
  <c r="N234" i="2"/>
  <c r="O234" i="2" s="1"/>
  <c r="N82" i="2"/>
  <c r="O82" i="2" s="1"/>
  <c r="N83" i="2"/>
  <c r="O83" i="2" s="1"/>
  <c r="N84" i="2"/>
  <c r="O84" i="2" s="1"/>
  <c r="N25" i="2"/>
  <c r="O25" i="2" s="1"/>
  <c r="N78" i="2"/>
  <c r="O78" i="2" s="1"/>
  <c r="L179" i="2"/>
  <c r="J179" i="2"/>
  <c r="J119" i="2"/>
  <c r="L119" i="2"/>
  <c r="J43" i="2"/>
  <c r="L43" i="2"/>
  <c r="J49" i="2"/>
  <c r="L49" i="2"/>
  <c r="L223" i="2"/>
  <c r="J223" i="2"/>
  <c r="J58" i="2"/>
  <c r="L58" i="2"/>
  <c r="N119" i="2" l="1"/>
  <c r="O119" i="2" s="1"/>
  <c r="N43" i="2"/>
  <c r="O43" i="2" s="1"/>
  <c r="N179" i="2"/>
  <c r="O179" i="2" s="1"/>
  <c r="N49" i="2"/>
  <c r="O49" i="2" s="1"/>
  <c r="N223" i="2"/>
  <c r="O223" i="2" s="1"/>
  <c r="N58" i="2"/>
  <c r="O58" i="2" s="1"/>
  <c r="L15" i="2"/>
  <c r="J215" i="2" l="1"/>
  <c r="L215" i="2"/>
  <c r="J214" i="2"/>
  <c r="L214" i="2"/>
  <c r="N214" i="2" l="1"/>
  <c r="O214" i="2" s="1"/>
  <c r="N215" i="2"/>
  <c r="O215" i="2" s="1"/>
  <c r="J113" i="2"/>
  <c r="L113" i="2"/>
  <c r="J110" i="2"/>
  <c r="L110" i="2"/>
  <c r="J73" i="2"/>
  <c r="L73" i="2"/>
  <c r="J13" i="2"/>
  <c r="L13" i="2"/>
  <c r="J12" i="2"/>
  <c r="L12" i="2"/>
  <c r="N110" i="2" l="1"/>
  <c r="O110" i="2" s="1"/>
  <c r="N113" i="2"/>
  <c r="O113" i="2" s="1"/>
  <c r="N13" i="2"/>
  <c r="O13" i="2" s="1"/>
  <c r="N73" i="2"/>
  <c r="O73" i="2" s="1"/>
  <c r="N12" i="2"/>
  <c r="O12" i="2" s="1"/>
  <c r="J15" i="2"/>
  <c r="N15" i="2" s="1"/>
  <c r="O15" i="2" s="1"/>
  <c r="J109" i="2" l="1"/>
  <c r="L109" i="2"/>
  <c r="N109" i="2" l="1"/>
  <c r="O109" i="2" s="1"/>
  <c r="J9" i="2" l="1"/>
  <c r="L9" i="2"/>
  <c r="J222" i="2"/>
  <c r="L222" i="2"/>
  <c r="J97" i="2"/>
  <c r="L97" i="2"/>
  <c r="J98" i="2"/>
  <c r="L98" i="2"/>
  <c r="J99" i="2"/>
  <c r="L99" i="2"/>
  <c r="J100" i="2"/>
  <c r="L100" i="2"/>
  <c r="N97" i="2" l="1"/>
  <c r="O97" i="2" s="1"/>
  <c r="N100" i="2"/>
  <c r="O100" i="2" s="1"/>
  <c r="N99" i="2"/>
  <c r="O99" i="2" s="1"/>
  <c r="N9" i="2"/>
  <c r="O9" i="2" s="1"/>
  <c r="N222" i="2"/>
  <c r="O222" i="2" s="1"/>
  <c r="N98" i="2"/>
  <c r="O98" i="2" s="1"/>
  <c r="L230" i="2"/>
  <c r="L228" i="2"/>
  <c r="L227" i="2"/>
  <c r="L226" i="2"/>
  <c r="L225" i="2"/>
  <c r="L221" i="2"/>
  <c r="L220" i="2"/>
  <c r="L219" i="2"/>
  <c r="L218" i="2"/>
  <c r="L217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235" i="2"/>
  <c r="L118" i="2"/>
  <c r="L117" i="2"/>
  <c r="L116" i="2"/>
  <c r="L115" i="2"/>
  <c r="L114" i="2"/>
  <c r="L108" i="2"/>
  <c r="L107" i="2"/>
  <c r="L106" i="2"/>
  <c r="L105" i="2"/>
  <c r="L104" i="2"/>
  <c r="L103" i="2"/>
  <c r="L102" i="2"/>
  <c r="L101" i="2"/>
  <c r="L96" i="2"/>
  <c r="L81" i="2"/>
  <c r="L79" i="2"/>
  <c r="L75" i="2"/>
  <c r="L74" i="2"/>
  <c r="L70" i="2"/>
  <c r="L69" i="2"/>
  <c r="L67" i="2"/>
  <c r="L66" i="2"/>
  <c r="L232" i="2"/>
  <c r="L57" i="2"/>
  <c r="L55" i="2"/>
  <c r="L54" i="2"/>
  <c r="L53" i="2"/>
  <c r="L52" i="2"/>
  <c r="L51" i="2"/>
  <c r="L40" i="2"/>
  <c r="L39" i="2"/>
  <c r="L38" i="2"/>
  <c r="L37" i="2"/>
  <c r="L34" i="2"/>
  <c r="L33" i="2"/>
  <c r="L32" i="2"/>
  <c r="L28" i="2"/>
  <c r="L27" i="2"/>
  <c r="L26" i="2"/>
  <c r="L24" i="2"/>
  <c r="L23" i="2"/>
  <c r="L14" i="2"/>
  <c r="L11" i="2"/>
  <c r="L10" i="2"/>
  <c r="L236" i="2" l="1"/>
  <c r="E245" i="2" s="1"/>
  <c r="J130" i="2"/>
  <c r="N130" i="2" s="1"/>
  <c r="O130" i="2" s="1"/>
  <c r="J225" i="2" l="1"/>
  <c r="J227" i="2"/>
  <c r="J226" i="2"/>
  <c r="J218" i="2"/>
  <c r="J123" i="2"/>
  <c r="J102" i="2"/>
  <c r="J101" i="2"/>
  <c r="N101" i="2" s="1"/>
  <c r="O101" i="2" s="1"/>
  <c r="J96" i="2"/>
  <c r="J103" i="2"/>
  <c r="J104" i="2"/>
  <c r="N123" i="2" l="1"/>
  <c r="O123" i="2" s="1"/>
  <c r="N226" i="2"/>
  <c r="O226" i="2" s="1"/>
  <c r="N227" i="2"/>
  <c r="O227" i="2" s="1"/>
  <c r="N225" i="2"/>
  <c r="O225" i="2" s="1"/>
  <c r="N104" i="2"/>
  <c r="O104" i="2" s="1"/>
  <c r="N218" i="2"/>
  <c r="O218" i="2" s="1"/>
  <c r="N96" i="2"/>
  <c r="O96" i="2" s="1"/>
  <c r="N102" i="2"/>
  <c r="O102" i="2" s="1"/>
  <c r="N103" i="2"/>
  <c r="O103" i="2" s="1"/>
  <c r="J178" i="2" l="1"/>
  <c r="J177" i="2"/>
  <c r="J57" i="2"/>
  <c r="N178" i="2" l="1"/>
  <c r="O178" i="2" s="1"/>
  <c r="N177" i="2"/>
  <c r="O177" i="2" s="1"/>
  <c r="N57" i="2"/>
  <c r="O57" i="2" s="1"/>
  <c r="J176" i="2" l="1"/>
  <c r="J175" i="2"/>
  <c r="J108" i="2"/>
  <c r="N108" i="2" s="1"/>
  <c r="J159" i="2"/>
  <c r="N159" i="2" l="1"/>
  <c r="O159" i="2" s="1"/>
  <c r="N175" i="2"/>
  <c r="O175" i="2" s="1"/>
  <c r="N176" i="2"/>
  <c r="O176" i="2" s="1"/>
  <c r="O108" i="2"/>
  <c r="J174" i="2" l="1"/>
  <c r="N174" i="2" l="1"/>
  <c r="O174" i="2" s="1"/>
  <c r="J173" i="2"/>
  <c r="N173" i="2" l="1"/>
  <c r="O173" i="2" s="1"/>
  <c r="J14" i="2" l="1"/>
  <c r="N14" i="2" l="1"/>
  <c r="O14" i="2" s="1"/>
  <c r="J235" i="2" l="1"/>
  <c r="J230" i="2"/>
  <c r="J228" i="2"/>
  <c r="J221" i="2"/>
  <c r="J220" i="2"/>
  <c r="J219" i="2"/>
  <c r="J217" i="2"/>
  <c r="J172" i="2"/>
  <c r="J171" i="2"/>
  <c r="J170" i="2"/>
  <c r="J169" i="2"/>
  <c r="J168" i="2"/>
  <c r="N168" i="2" s="1"/>
  <c r="O168" i="2" s="1"/>
  <c r="J167" i="2"/>
  <c r="J166" i="2"/>
  <c r="J165" i="2"/>
  <c r="J164" i="2"/>
  <c r="J163" i="2"/>
  <c r="J162" i="2"/>
  <c r="J161" i="2"/>
  <c r="J160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16" i="2"/>
  <c r="J138" i="2"/>
  <c r="J137" i="2"/>
  <c r="J136" i="2"/>
  <c r="J135" i="2"/>
  <c r="J134" i="2"/>
  <c r="N134" i="2" s="1"/>
  <c r="J133" i="2"/>
  <c r="J132" i="2"/>
  <c r="J131" i="2"/>
  <c r="J129" i="2"/>
  <c r="J128" i="2"/>
  <c r="J127" i="2"/>
  <c r="J126" i="2"/>
  <c r="J125" i="2"/>
  <c r="J124" i="2"/>
  <c r="J115" i="2"/>
  <c r="J114" i="2"/>
  <c r="J107" i="2"/>
  <c r="N107" i="2" s="1"/>
  <c r="J106" i="2"/>
  <c r="N106" i="2" s="1"/>
  <c r="J105" i="2"/>
  <c r="J118" i="2"/>
  <c r="J81" i="2"/>
  <c r="J79" i="2"/>
  <c r="J75" i="2"/>
  <c r="N75" i="2" s="1"/>
  <c r="J74" i="2"/>
  <c r="J70" i="2"/>
  <c r="J69" i="2"/>
  <c r="J67" i="2"/>
  <c r="J66" i="2"/>
  <c r="J232" i="2"/>
  <c r="J40" i="2"/>
  <c r="J55" i="2"/>
  <c r="J54" i="2"/>
  <c r="J53" i="2"/>
  <c r="J52" i="2"/>
  <c r="J51" i="2"/>
  <c r="J39" i="2"/>
  <c r="J117" i="2"/>
  <c r="J38" i="2"/>
  <c r="J37" i="2"/>
  <c r="J34" i="2"/>
  <c r="J33" i="2"/>
  <c r="J32" i="2"/>
  <c r="J28" i="2"/>
  <c r="J27" i="2"/>
  <c r="J26" i="2"/>
  <c r="J24" i="2"/>
  <c r="J23" i="2"/>
  <c r="J11" i="2"/>
  <c r="N26" i="2" l="1"/>
  <c r="O26" i="2" s="1"/>
  <c r="N34" i="2"/>
  <c r="O34" i="2" s="1"/>
  <c r="N53" i="2"/>
  <c r="O53" i="2" s="1"/>
  <c r="N66" i="2"/>
  <c r="N74" i="2"/>
  <c r="N114" i="2"/>
  <c r="N23" i="2"/>
  <c r="N38" i="2"/>
  <c r="O38" i="2" s="1"/>
  <c r="N51" i="2"/>
  <c r="O51" i="2" s="1"/>
  <c r="N67" i="2"/>
  <c r="O75" i="2"/>
  <c r="N79" i="2"/>
  <c r="O79" i="2" s="1"/>
  <c r="O107" i="2"/>
  <c r="N150" i="2"/>
  <c r="O150" i="2" s="1"/>
  <c r="N153" i="2"/>
  <c r="O153" i="2" s="1"/>
  <c r="N164" i="2"/>
  <c r="O164" i="2" s="1"/>
  <c r="N230" i="2"/>
  <c r="O230" i="2" s="1"/>
  <c r="N171" i="2"/>
  <c r="O171" i="2" s="1"/>
  <c r="N219" i="2"/>
  <c r="O219" i="2" s="1"/>
  <c r="N235" i="2"/>
  <c r="O235" i="2" s="1"/>
  <c r="N40" i="2"/>
  <c r="N28" i="2"/>
  <c r="O28" i="2" s="1"/>
  <c r="N37" i="2"/>
  <c r="N117" i="2"/>
  <c r="O117" i="2" s="1"/>
  <c r="N55" i="2"/>
  <c r="O55" i="2" s="1"/>
  <c r="N232" i="2"/>
  <c r="O232" i="2" s="1"/>
  <c r="N69" i="2"/>
  <c r="N105" i="2"/>
  <c r="O105" i="2" s="1"/>
  <c r="O106" i="2"/>
  <c r="N11" i="2"/>
  <c r="O11" i="2" s="1"/>
  <c r="N32" i="2"/>
  <c r="O32" i="2" s="1"/>
  <c r="N52" i="2"/>
  <c r="O52" i="2" s="1"/>
  <c r="N70" i="2"/>
  <c r="N115" i="2"/>
  <c r="O115" i="2" s="1"/>
  <c r="N33" i="2"/>
  <c r="O33" i="2" s="1"/>
  <c r="N228" i="2"/>
  <c r="O228" i="2" s="1"/>
  <c r="N27" i="2"/>
  <c r="O27" i="2" s="1"/>
  <c r="N54" i="2"/>
  <c r="O54" i="2" s="1"/>
  <c r="N118" i="2"/>
  <c r="O118" i="2" s="1"/>
  <c r="N217" i="2"/>
  <c r="O217" i="2" s="1"/>
  <c r="N24" i="2"/>
  <c r="O24" i="2" s="1"/>
  <c r="N39" i="2"/>
  <c r="O39" i="2" s="1"/>
  <c r="N81" i="2"/>
  <c r="O81" i="2" s="1"/>
  <c r="N172" i="2"/>
  <c r="O172" i="2" s="1"/>
  <c r="N154" i="2"/>
  <c r="O154" i="2" s="1"/>
  <c r="N160" i="2"/>
  <c r="O160" i="2" s="1"/>
  <c r="N165" i="2"/>
  <c r="O165" i="2" s="1"/>
  <c r="E250" i="2"/>
  <c r="N149" i="2"/>
  <c r="O149" i="2" s="1"/>
  <c r="N155" i="2"/>
  <c r="O155" i="2" s="1"/>
  <c r="N167" i="2"/>
  <c r="O167" i="2" s="1"/>
  <c r="N220" i="2"/>
  <c r="O220" i="2" s="1"/>
  <c r="N156" i="2"/>
  <c r="O156" i="2" s="1"/>
  <c r="N151" i="2"/>
  <c r="O151" i="2" s="1"/>
  <c r="N157" i="2"/>
  <c r="O157" i="2" s="1"/>
  <c r="N162" i="2"/>
  <c r="O162" i="2" s="1"/>
  <c r="N169" i="2"/>
  <c r="O169" i="2" s="1"/>
  <c r="N221" i="2"/>
  <c r="O221" i="2" s="1"/>
  <c r="N170" i="2"/>
  <c r="O170" i="2" s="1"/>
  <c r="N148" i="2"/>
  <c r="O148" i="2" s="1"/>
  <c r="N161" i="2"/>
  <c r="O161" i="2" s="1"/>
  <c r="N166" i="2"/>
  <c r="O166" i="2" s="1"/>
  <c r="N152" i="2"/>
  <c r="O152" i="2" s="1"/>
  <c r="N158" i="2"/>
  <c r="O158" i="2" s="1"/>
  <c r="N163" i="2"/>
  <c r="O163" i="2" s="1"/>
  <c r="J10" i="2" l="1"/>
  <c r="J236" i="2" s="1"/>
  <c r="E240" i="2" s="1"/>
  <c r="N236" i="2" l="1"/>
  <c r="O236" i="2" s="1"/>
  <c r="E251" i="2" s="1"/>
  <c r="N10" i="2"/>
  <c r="O10" i="2" s="1"/>
  <c r="N129" i="2"/>
  <c r="O129" i="2" s="1"/>
  <c r="N141" i="2"/>
  <c r="O141" i="2" s="1"/>
  <c r="O23" i="2"/>
  <c r="N142" i="2"/>
  <c r="O142" i="2" s="1"/>
  <c r="N131" i="2"/>
  <c r="O131" i="2" s="1"/>
  <c r="O40" i="2"/>
  <c r="O134" i="2"/>
  <c r="N145" i="2"/>
  <c r="O145" i="2" s="1"/>
  <c r="O66" i="2"/>
  <c r="N133" i="2"/>
  <c r="N124" i="2"/>
  <c r="O124" i="2" s="1"/>
  <c r="N144" i="2"/>
  <c r="O144" i="2" s="1"/>
  <c r="O67" i="2"/>
  <c r="O70" i="2"/>
  <c r="N125" i="2"/>
  <c r="O125" i="2" s="1"/>
  <c r="N128" i="2"/>
  <c r="O128" i="2" s="1"/>
  <c r="N135" i="2"/>
  <c r="O135" i="2" s="1"/>
  <c r="N139" i="2"/>
  <c r="O139" i="2" s="1"/>
  <c r="N146" i="2"/>
  <c r="O146" i="2" s="1"/>
  <c r="O69" i="2"/>
  <c r="O74" i="2"/>
  <c r="N136" i="2"/>
  <c r="O136" i="2" s="1"/>
  <c r="N137" i="2"/>
  <c r="O137" i="2" s="1"/>
  <c r="N140" i="2"/>
  <c r="O140" i="2" s="1"/>
  <c r="N147" i="2"/>
  <c r="O147" i="2" s="1"/>
  <c r="O37" i="2"/>
  <c r="N127" i="2"/>
  <c r="O127" i="2" s="1"/>
  <c r="N132" i="2"/>
  <c r="O132" i="2" s="1"/>
  <c r="N116" i="2"/>
  <c r="O116" i="2" s="1"/>
  <c r="N126" i="2"/>
  <c r="O126" i="2" s="1"/>
  <c r="N138" i="2"/>
  <c r="O138" i="2" s="1"/>
  <c r="N143" i="2"/>
  <c r="O143" i="2" s="1"/>
  <c r="O133" i="2" l="1"/>
  <c r="O114" i="2"/>
</calcChain>
</file>

<file path=xl/sharedStrings.xml><?xml version="1.0" encoding="utf-8"?>
<sst xmlns="http://schemas.openxmlformats.org/spreadsheetml/2006/main" count="1351" uniqueCount="426">
  <si>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</si>
  <si>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</si>
  <si>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</si>
  <si>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</si>
  <si>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</si>
  <si>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</si>
  <si>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</si>
  <si>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</si>
  <si>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</si>
  <si>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</si>
  <si>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</si>
  <si>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</si>
  <si>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</si>
  <si>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</si>
  <si>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</si>
  <si>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</si>
  <si>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</si>
  <si>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</si>
  <si>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</si>
  <si>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</si>
  <si>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</si>
  <si>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</si>
  <si>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</si>
  <si>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</si>
  <si>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</si>
  <si>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</si>
  <si>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</si>
  <si>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</si>
  <si>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</si>
  <si>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</si>
  <si>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</si>
  <si>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</si>
  <si>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</si>
  <si>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</si>
  <si>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</si>
  <si>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</si>
  <si>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</si>
  <si>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</si>
  <si>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</si>
  <si>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</si>
  <si>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</si>
  <si>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</si>
  <si>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</si>
  <si>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</si>
  <si>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</si>
  <si>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</si>
  <si>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</si>
  <si>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</si>
  <si>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</si>
  <si>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Sanmi Corporan Mateo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</si>
  <si>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</si>
  <si>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</si>
  <si>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</si>
  <si>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</si>
  <si>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</si>
  <si>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</si>
  <si>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</si>
  <si>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</si>
  <si>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</si>
  <si>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</si>
  <si>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</si>
  <si>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</si>
  <si>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</si>
  <si>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</si>
  <si>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</si>
  <si>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</si>
  <si>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</si>
  <si>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</si>
  <si>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</si>
  <si>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</si>
  <si>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</si>
  <si>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</si>
  <si>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</si>
  <si>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</si>
  <si>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</si>
  <si>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</si>
  <si>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</si>
  <si>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</si>
  <si>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</si>
  <si>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</si>
  <si>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</si>
  <si>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</si>
  <si>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</si>
  <si>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</si>
  <si>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</si>
  <si>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</si>
  <si>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</si>
  <si>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</si>
  <si>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</si>
  <si>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</si>
  <si>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</si>
  <si>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</si>
  <si>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</si>
  <si>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</si>
  <si>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</si>
  <si>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</si>
  <si>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</si>
  <si>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</si>
  <si>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</si>
  <si>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</si>
  <si>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</si>
  <si>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</si>
  <si>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</si>
  <si>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</si>
  <si>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</si>
  <si>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</si>
  <si>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</si>
  <si>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</si>
  <si>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</si>
  <si>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</si>
  <si>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</si>
  <si>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</si>
  <si>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</si>
  <si>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</si>
  <si>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</si>
  <si>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</si>
  <si>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</si>
  <si>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</si>
  <si>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</si>
  <si>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</si>
  <si>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</si>
  <si>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</si>
  <si>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</si>
  <si>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</si>
  <si>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</si>
  <si>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</si>
  <si>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</si>
  <si>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</si>
  <si>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</si>
  <si>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</si>
  <si>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</si>
  <si>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</si>
  <si>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</si>
  <si>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</si>
  <si>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</si>
  <si>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</si>
  <si>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</si>
  <si>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</si>
  <si>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</si>
  <si>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</si>
  <si>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</si>
  <si>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</si>
  <si>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</si>
  <si>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</si>
  <si>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</si>
  <si>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</si>
  <si>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</si>
  <si>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</si>
  <si>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</si>
  <si>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</si>
  <si>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</si>
  <si>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</si>
  <si>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</si>
  <si>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</si>
  <si>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</si>
  <si>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</si>
  <si>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</si>
  <si>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</si>
  <si>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</si>
  <si>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</si>
  <si>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</si>
  <si>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</si>
  <si>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</si>
  <si>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</si>
  <si>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</si>
  <si>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</si>
  <si>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</si>
  <si>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</si>
  <si>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</si>
  <si>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</si>
  <si>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</si>
  <si>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</si>
  <si>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</si>
  <si>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</si>
  <si>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</si>
  <si>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</si>
  <si>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</si>
  <si>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</si>
  <si>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</si>
  <si>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</si>
  <si>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</si>
  <si>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</si>
  <si>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</si>
  <si>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</si>
  <si>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</si>
  <si>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</si>
  <si>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</si>
  <si>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</si>
  <si>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</si>
  <si>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</si>
  <si>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</si>
  <si>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</si>
  <si>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</si>
  <si>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</si>
  <si>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</si>
  <si>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</si>
  <si>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</si>
  <si>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</si>
  <si>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</si>
  <si>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</si>
  <si>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</si>
  <si>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</si>
  <si>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</si>
  <si>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</si>
  <si>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</si>
  <si>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</si>
  <si>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</si>
  <si>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</si>
  <si>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</si>
  <si>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</si>
  <si>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</si>
  <si>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</si>
  <si>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</si>
  <si>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</si>
  <si>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</si>
  <si>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</si>
  <si>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</si>
  <si>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</si>
  <si>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</si>
  <si>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</si>
  <si>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</si>
  <si>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</si>
  <si>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</si>
  <si>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</si>
  <si>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</si>
  <si>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</si>
  <si>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</si>
  <si>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</si>
  <si>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</si>
  <si>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</si>
  <si>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</si>
  <si>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</si>
  <si>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</si>
  <si>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</si>
  <si>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</si>
  <si>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</si>
  <si>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</si>
  <si>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</si>
  <si>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</si>
  <si>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</si>
  <si>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</si>
  <si>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</si>
  <si>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</si>
  <si>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</si>
  <si>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</si>
  <si>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</si>
  <si>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</si>
  <si>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</si>
  <si>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</si>
  <si>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</si>
  <si>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</si>
  <si>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</si>
  <si>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</si>
  <si>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</si>
  <si>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</si>
  <si>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</si>
  <si>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</si>
  <si>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</si>
  <si>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</si>
  <si>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</si>
  <si>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</si>
  <si>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</si>
  <si>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</si>
  <si>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</si>
  <si>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</si>
  <si>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</si>
  <si>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</si>
  <si>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</si>
  <si>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</si>
  <si>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</si>
  <si>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</si>
  <si>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</si>
  <si>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</si>
  <si>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</si>
  <si>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</si>
  <si>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</si>
  <si>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</si>
  <si>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</si>
  <si>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</si>
  <si>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</si>
  <si>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</si>
  <si>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</si>
  <si>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</si>
  <si>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</si>
  <si>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</si>
  <si>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</si>
  <si>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</si>
  <si>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</si>
  <si>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</si>
  <si>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</si>
  <si>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</si>
  <si>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</si>
  <si>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</si>
  <si>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</si>
  <si>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</si>
  <si>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</si>
  <si>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</si>
  <si>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</si>
  <si>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</si>
  <si>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</si>
  <si>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</si>
  <si>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</si>
  <si>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</si>
  <si>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</si>
  <si>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</si>
  <si>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</si>
  <si>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</si>
  <si>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</si>
  <si>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</si>
  <si>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</si>
  <si>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</si>
  <si>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</si>
  <si>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</si>
  <si>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</si>
  <si>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</si>
  <si>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</si>
  <si>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</si>
  <si>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</si>
  <si>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</si>
  <si>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</si>
  <si>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</si>
  <si>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</si>
  <si>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</si>
  <si>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</si>
  <si>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</si>
  <si>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</si>
  <si>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</si>
  <si>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</si>
  <si>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</si>
  <si>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</si>
  <si>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</si>
  <si>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</si>
  <si>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</si>
  <si>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</si>
  <si>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</si>
  <si>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</si>
  <si>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</si>
  <si>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</si>
  <si>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</si>
  <si>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</si>
  <si>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</si>
  <si>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</si>
  <si>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</si>
  <si>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</si>
  <si>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</si>
  <si>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</si>
  <si>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</si>
  <si>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</si>
  <si>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</si>
  <si>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</si>
  <si>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</si>
  <si>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</si>
  <si>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</si>
  <si>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</si>
  <si>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</si>
  <si>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</si>
  <si>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>Laura Yanet Pinales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</si>
  <si>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</si>
  <si>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</si>
  <si>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</si>
  <si>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</si>
  <si>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</si>
  <si>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</si>
  <si>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</si>
  <si>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</si>
  <si>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</si>
  <si>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</si>
  <si>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</si>
  <si>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</si>
  <si>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</si>
  <si>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</si>
  <si>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</si>
  <si>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</si>
  <si>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</si>
  <si>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</si>
  <si>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</si>
  <si>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</si>
  <si>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</si>
  <si>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</si>
  <si>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</si>
  <si>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</si>
  <si>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</si>
  <si>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</si>
  <si>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</si>
  <si>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</si>
  <si>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</si>
  <si>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</si>
  <si>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</si>
  <si>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</si>
  <si>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</si>
  <si>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</si>
  <si>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</si>
  <si>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</si>
  <si>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</si>
  <si>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</si>
  <si>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</si>
  <si>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</si>
  <si>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</si>
  <si>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</si>
  <si>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</si>
  <si>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</si>
  <si>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</si>
  <si>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</si>
  <si>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</si>
  <si>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</si>
  <si>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</si>
  <si>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</si>
  <si>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</si>
  <si>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</si>
  <si>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</si>
  <si>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</si>
  <si>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</si>
  <si>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</si>
  <si>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Optica Balcacer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</si>
  <si>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</si>
  <si>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</si>
  <si>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</si>
  <si>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</si>
  <si>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</si>
  <si>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</si>
  <si>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</si>
  <si>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</si>
  <si>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</si>
  <si>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Luis Miguel David Ulerio</t>
  </si>
  <si>
    <t>Analista Base de Datos</t>
  </si>
  <si>
    <t>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</si>
</sst>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0"/>
  <sheetViews>
    <sheetView tabSelected="1" topLeftCell="D233" zoomScale="90" zoomScaleNormal="90" workbookViewId="0">
      <selection activeCell="E250" sqref="E250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50.85546875" bestFit="1" customWidth="1"/>
    <col min="5" max="5" width="48.28515625" style="15" customWidth="1"/>
    <col min="6" max="6" width="10.5703125" style="15" bestFit="1" customWidth="1"/>
    <col min="7" max="7" width="9.85546875" style="15" bestFit="1" customWidth="1"/>
    <col min="8" max="8" width="9.85546875" style="15" customWidth="1"/>
    <col min="9" max="9" width="12.5703125" style="16" bestFit="1" customWidth="1"/>
    <col min="10" max="10" width="10" bestFit="1" customWidth="1"/>
    <col min="11" max="11" width="11.42578125" bestFit="1" customWidth="1"/>
    <col min="12" max="12" width="10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5" t="s">
        <v>209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8" customFormat="1" ht="16.5" customHeight="1" thickBot="1" x14ac:dyDescent="0.3">
      <c r="A6" s="46" t="s">
        <v>425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27.7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3" t="s">
        <v>309</v>
      </c>
      <c r="H7" s="54"/>
      <c r="I7" s="43" t="s">
        <v>6</v>
      </c>
      <c r="J7" s="43" t="s">
        <v>7</v>
      </c>
      <c r="K7" s="43" t="s">
        <v>8</v>
      </c>
      <c r="L7" s="43" t="s">
        <v>9</v>
      </c>
      <c r="M7" s="43" t="s">
        <v>10</v>
      </c>
      <c r="N7" s="43" t="s">
        <v>11</v>
      </c>
      <c r="O7" s="43" t="s">
        <v>12</v>
      </c>
    </row>
    <row r="8" spans="1:15" ht="15" x14ac:dyDescent="0.25">
      <c r="A8" s="50"/>
      <c r="B8" s="52"/>
      <c r="C8" s="52"/>
      <c r="D8" s="52"/>
      <c r="E8" s="52"/>
      <c r="F8" s="52"/>
      <c r="G8" s="32" t="s">
        <v>310</v>
      </c>
      <c r="H8" s="32" t="s">
        <v>311</v>
      </c>
      <c r="I8" s="44"/>
      <c r="J8" s="48"/>
      <c r="K8" s="48"/>
      <c r="L8" s="48"/>
      <c r="M8" s="48"/>
      <c r="N8" s="48"/>
      <c r="O8" s="48"/>
    </row>
    <row r="9" spans="1:15" ht="15" x14ac:dyDescent="0.25">
      <c r="A9" s="2">
        <v>1</v>
      </c>
      <c r="B9" s="25" t="s">
        <v>242</v>
      </c>
      <c r="C9" s="12" t="s">
        <v>13</v>
      </c>
      <c r="D9" s="3" t="s">
        <v>14</v>
      </c>
      <c r="E9" s="3" t="s">
        <v>243</v>
      </c>
      <c r="F9" s="12" t="s">
        <v>194</v>
      </c>
      <c r="G9" s="34">
        <v>45292</v>
      </c>
      <c r="H9" s="33" t="s">
        <v>382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9" si="2">SUM(J9:M9)</f>
        <v>2831.65</v>
      </c>
      <c r="O9" s="4">
        <f t="shared" ref="O9:O127" si="3">I9-N9</f>
        <v>37168.35</v>
      </c>
    </row>
    <row r="10" spans="1:15" ht="15" x14ac:dyDescent="0.25">
      <c r="A10" s="2">
        <f t="shared" ref="A10:A84" si="4"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194</v>
      </c>
      <c r="G10" s="34">
        <v>45292</v>
      </c>
      <c r="H10" s="33" t="s">
        <v>382</v>
      </c>
      <c r="I10" s="13">
        <v>50000</v>
      </c>
      <c r="J10" s="4">
        <f t="shared" ref="J10:J127" si="5">I10*2.87%</f>
        <v>1435</v>
      </c>
      <c r="K10" s="17">
        <v>1854</v>
      </c>
      <c r="L10" s="4">
        <f t="shared" ref="L10:L127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99</v>
      </c>
      <c r="C11" s="12" t="s">
        <v>15</v>
      </c>
      <c r="D11" s="3" t="s">
        <v>14</v>
      </c>
      <c r="E11" s="3" t="s">
        <v>100</v>
      </c>
      <c r="F11" s="12" t="s">
        <v>194</v>
      </c>
      <c r="G11" s="34">
        <v>45292</v>
      </c>
      <c r="H11" s="33" t="s">
        <v>382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251</v>
      </c>
      <c r="C12" s="12" t="s">
        <v>15</v>
      </c>
      <c r="D12" s="3" t="s">
        <v>14</v>
      </c>
      <c r="E12" s="3" t="s">
        <v>250</v>
      </c>
      <c r="F12" s="12" t="s">
        <v>194</v>
      </c>
      <c r="G12" s="34">
        <v>45293</v>
      </c>
      <c r="H12" s="33" t="s">
        <v>383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252</v>
      </c>
      <c r="C13" s="12" t="s">
        <v>13</v>
      </c>
      <c r="D13" s="3" t="s">
        <v>14</v>
      </c>
      <c r="E13" s="3" t="s">
        <v>250</v>
      </c>
      <c r="F13" s="12" t="s">
        <v>194</v>
      </c>
      <c r="G13" s="34">
        <v>45293</v>
      </c>
      <c r="H13" s="33" t="s">
        <v>383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196</v>
      </c>
      <c r="C14" s="12" t="s">
        <v>15</v>
      </c>
      <c r="D14" s="3" t="s">
        <v>14</v>
      </c>
      <c r="E14" s="3" t="s">
        <v>101</v>
      </c>
      <c r="F14" s="12" t="s">
        <v>194</v>
      </c>
      <c r="G14" s="34">
        <v>45292</v>
      </c>
      <c r="H14" s="33" t="s">
        <v>382</v>
      </c>
      <c r="I14" s="13">
        <v>45000</v>
      </c>
      <c r="J14" s="4">
        <f t="shared" si="5"/>
        <v>1291.5</v>
      </c>
      <c r="K14" s="17">
        <v>1148.33</v>
      </c>
      <c r="L14" s="4">
        <f t="shared" si="6"/>
        <v>1368</v>
      </c>
      <c r="M14" s="4">
        <v>25</v>
      </c>
      <c r="N14" s="4">
        <f t="shared" si="2"/>
        <v>3832.83</v>
      </c>
      <c r="O14" s="4">
        <f t="shared" si="3"/>
        <v>41167.17</v>
      </c>
    </row>
    <row r="15" spans="1:15" ht="15" x14ac:dyDescent="0.25">
      <c r="A15" s="2">
        <f t="shared" si="4"/>
        <v>7</v>
      </c>
      <c r="B15" s="11" t="s">
        <v>319</v>
      </c>
      <c r="C15" s="12" t="s">
        <v>15</v>
      </c>
      <c r="D15" s="3" t="s">
        <v>14</v>
      </c>
      <c r="E15" s="3" t="s">
        <v>250</v>
      </c>
      <c r="F15" s="12" t="s">
        <v>194</v>
      </c>
      <c r="G15" s="34">
        <v>45293</v>
      </c>
      <c r="H15" s="33" t="s">
        <v>383</v>
      </c>
      <c r="I15" s="13">
        <v>70000</v>
      </c>
      <c r="J15" s="4">
        <f t="shared" si="5"/>
        <v>2009</v>
      </c>
      <c r="K15" s="17">
        <v>5368.48</v>
      </c>
      <c r="L15" s="4">
        <f t="shared" ref="L15:L22" si="7">I15*3.04%</f>
        <v>2128</v>
      </c>
      <c r="M15" s="4">
        <v>25</v>
      </c>
      <c r="N15" s="4">
        <f t="shared" ref="N15:N22" si="8">SUM(J15:M15)</f>
        <v>9530.48</v>
      </c>
      <c r="O15" s="4">
        <f t="shared" ref="O15:O22" si="9">I15-N15</f>
        <v>60469.520000000004</v>
      </c>
    </row>
    <row r="16" spans="1:15" ht="15" x14ac:dyDescent="0.25">
      <c r="A16" s="2">
        <f t="shared" si="4"/>
        <v>8</v>
      </c>
      <c r="B16" s="25" t="s">
        <v>313</v>
      </c>
      <c r="C16" s="12" t="s">
        <v>15</v>
      </c>
      <c r="D16" s="3" t="s">
        <v>14</v>
      </c>
      <c r="E16" s="3" t="s">
        <v>243</v>
      </c>
      <c r="F16" s="12" t="s">
        <v>194</v>
      </c>
      <c r="G16" s="34">
        <v>45293</v>
      </c>
      <c r="H16" s="33" t="s">
        <v>383</v>
      </c>
      <c r="I16" s="13">
        <v>37000</v>
      </c>
      <c r="J16" s="4">
        <f t="shared" ref="J16:J20" si="10">I16*2.87%</f>
        <v>1061.9000000000001</v>
      </c>
      <c r="K16" s="17">
        <v>19.25</v>
      </c>
      <c r="L16" s="4">
        <f t="shared" ref="L16:L20" si="11">I16*3.04%</f>
        <v>1124.8</v>
      </c>
      <c r="M16" s="4">
        <v>25</v>
      </c>
      <c r="N16" s="4">
        <f>SUM(J16:M16)</f>
        <v>2230.9499999999998</v>
      </c>
      <c r="O16" s="4">
        <f t="shared" si="9"/>
        <v>34769.050000000003</v>
      </c>
    </row>
    <row r="17" spans="1:15" ht="15" x14ac:dyDescent="0.25">
      <c r="A17" s="2">
        <f t="shared" si="4"/>
        <v>9</v>
      </c>
      <c r="B17" s="11" t="s">
        <v>219</v>
      </c>
      <c r="C17" s="12" t="s">
        <v>13</v>
      </c>
      <c r="D17" s="3" t="s">
        <v>14</v>
      </c>
      <c r="E17" s="3" t="s">
        <v>351</v>
      </c>
      <c r="F17" s="12" t="s">
        <v>194</v>
      </c>
      <c r="G17" s="34">
        <v>45292</v>
      </c>
      <c r="H17" s="33" t="s">
        <v>382</v>
      </c>
      <c r="I17" s="13">
        <v>65000</v>
      </c>
      <c r="J17" s="4">
        <f t="shared" si="10"/>
        <v>1865.5</v>
      </c>
      <c r="K17" s="4">
        <v>4427.58</v>
      </c>
      <c r="L17" s="4">
        <f t="shared" si="11"/>
        <v>1976</v>
      </c>
      <c r="M17" s="4">
        <v>25</v>
      </c>
      <c r="N17" s="4">
        <f t="shared" ref="N17" si="12">SUM(J17:M17)</f>
        <v>8294.08</v>
      </c>
      <c r="O17" s="4">
        <f t="shared" si="9"/>
        <v>56705.919999999998</v>
      </c>
    </row>
    <row r="18" spans="1:15" ht="15" x14ac:dyDescent="0.25">
      <c r="A18" s="2">
        <f t="shared" si="4"/>
        <v>10</v>
      </c>
      <c r="B18" s="11" t="s">
        <v>355</v>
      </c>
      <c r="C18" s="12" t="s">
        <v>15</v>
      </c>
      <c r="D18" s="3" t="s">
        <v>14</v>
      </c>
      <c r="E18" s="3" t="s">
        <v>250</v>
      </c>
      <c r="F18" s="12" t="s">
        <v>194</v>
      </c>
      <c r="G18" s="34">
        <v>45200</v>
      </c>
      <c r="H18" s="34">
        <v>45382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ref="N18:N20" si="13">SUM(J18:M18)</f>
        <v>7057.68</v>
      </c>
      <c r="O18" s="4">
        <f t="shared" ref="O18:O20" si="14">I18-N18</f>
        <v>52942.32</v>
      </c>
    </row>
    <row r="19" spans="1:15" ht="15" x14ac:dyDescent="0.25">
      <c r="A19" s="2">
        <f t="shared" si="4"/>
        <v>11</v>
      </c>
      <c r="B19" s="11" t="s">
        <v>373</v>
      </c>
      <c r="C19" s="12" t="s">
        <v>13</v>
      </c>
      <c r="D19" s="3" t="s">
        <v>14</v>
      </c>
      <c r="E19" s="3" t="s">
        <v>250</v>
      </c>
      <c r="F19" s="12" t="s">
        <v>194</v>
      </c>
      <c r="G19" s="34">
        <v>45261</v>
      </c>
      <c r="H19" s="34">
        <v>45443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si="13"/>
        <v>7057.68</v>
      </c>
      <c r="O19" s="4">
        <f t="shared" si="14"/>
        <v>52942.32</v>
      </c>
    </row>
    <row r="20" spans="1:15" ht="15" x14ac:dyDescent="0.25">
      <c r="A20" s="2">
        <f t="shared" si="4"/>
        <v>12</v>
      </c>
      <c r="B20" s="11" t="s">
        <v>398</v>
      </c>
      <c r="C20" s="12" t="s">
        <v>13</v>
      </c>
      <c r="D20" s="3" t="s">
        <v>14</v>
      </c>
      <c r="E20" s="3" t="s">
        <v>250</v>
      </c>
      <c r="F20" s="12" t="s">
        <v>194</v>
      </c>
      <c r="G20" s="34">
        <v>45413</v>
      </c>
      <c r="H20" s="34">
        <v>45626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403</v>
      </c>
      <c r="C21" s="12" t="s">
        <v>13</v>
      </c>
      <c r="D21" s="3" t="s">
        <v>14</v>
      </c>
      <c r="E21" s="3" t="s">
        <v>250</v>
      </c>
      <c r="F21" s="12" t="s">
        <v>194</v>
      </c>
      <c r="G21" s="34">
        <v>45444</v>
      </c>
      <c r="H21" s="34">
        <v>45626</v>
      </c>
      <c r="I21" s="13">
        <v>60000</v>
      </c>
      <c r="J21" s="4">
        <f t="shared" ref="J21" si="15">I21*2.87%</f>
        <v>1722</v>
      </c>
      <c r="K21" s="4">
        <v>3486.68</v>
      </c>
      <c r="L21" s="4">
        <f t="shared" ref="L21" si="16">I21*3.04%</f>
        <v>1824</v>
      </c>
      <c r="M21" s="4">
        <v>25</v>
      </c>
      <c r="N21" s="4">
        <f t="shared" ref="N21" si="17">SUM(J21:M21)</f>
        <v>7057.68</v>
      </c>
      <c r="O21" s="4">
        <f t="shared" ref="O21" si="18">I21-N21</f>
        <v>52942.32</v>
      </c>
    </row>
    <row r="22" spans="1:15" ht="15.75" customHeight="1" x14ac:dyDescent="0.25">
      <c r="A22" s="2">
        <f t="shared" si="4"/>
        <v>14</v>
      </c>
      <c r="B22" s="25" t="s">
        <v>290</v>
      </c>
      <c r="C22" s="12" t="s">
        <v>13</v>
      </c>
      <c r="D22" s="3" t="s">
        <v>31</v>
      </c>
      <c r="E22" s="25" t="s">
        <v>291</v>
      </c>
      <c r="F22" s="12" t="s">
        <v>194</v>
      </c>
      <c r="G22" s="34">
        <v>44937</v>
      </c>
      <c r="H22" s="33" t="s">
        <v>362</v>
      </c>
      <c r="I22" s="13">
        <v>120000</v>
      </c>
      <c r="J22" s="4">
        <f t="shared" si="5"/>
        <v>3444</v>
      </c>
      <c r="K22" s="17">
        <v>15952.14</v>
      </c>
      <c r="L22" s="4">
        <f t="shared" si="7"/>
        <v>3648</v>
      </c>
      <c r="M22" s="4">
        <v>5949.67</v>
      </c>
      <c r="N22" s="4">
        <f t="shared" si="8"/>
        <v>28993.809999999998</v>
      </c>
      <c r="O22" s="4">
        <f t="shared" si="9"/>
        <v>91006.19</v>
      </c>
    </row>
    <row r="23" spans="1:15" ht="15" x14ac:dyDescent="0.25">
      <c r="A23" s="2">
        <f t="shared" si="4"/>
        <v>15</v>
      </c>
      <c r="B23" s="11" t="s">
        <v>32</v>
      </c>
      <c r="C23" s="12" t="s">
        <v>15</v>
      </c>
      <c r="D23" s="3" t="s">
        <v>31</v>
      </c>
      <c r="E23" s="3" t="s">
        <v>106</v>
      </c>
      <c r="F23" s="12" t="s">
        <v>194</v>
      </c>
      <c r="G23" s="34">
        <v>45292</v>
      </c>
      <c r="H23" s="33" t="s">
        <v>382</v>
      </c>
      <c r="I23" s="13">
        <v>65000</v>
      </c>
      <c r="J23" s="4">
        <f t="shared" si="5"/>
        <v>1865.5</v>
      </c>
      <c r="K23" s="4">
        <v>4427.58</v>
      </c>
      <c r="L23" s="4">
        <f t="shared" si="6"/>
        <v>1976</v>
      </c>
      <c r="M23" s="4">
        <v>25</v>
      </c>
      <c r="N23" s="4">
        <f t="shared" si="2"/>
        <v>8294.08</v>
      </c>
      <c r="O23" s="4">
        <f t="shared" si="3"/>
        <v>56705.919999999998</v>
      </c>
    </row>
    <row r="24" spans="1:15" ht="15" x14ac:dyDescent="0.25">
      <c r="A24" s="2">
        <f t="shared" si="4"/>
        <v>16</v>
      </c>
      <c r="B24" s="11" t="s">
        <v>102</v>
      </c>
      <c r="C24" s="12" t="s">
        <v>15</v>
      </c>
      <c r="D24" s="3" t="s">
        <v>31</v>
      </c>
      <c r="E24" s="3" t="s">
        <v>106</v>
      </c>
      <c r="F24" s="12" t="s">
        <v>194</v>
      </c>
      <c r="G24" s="34">
        <v>45292</v>
      </c>
      <c r="H24" s="33" t="s">
        <v>382</v>
      </c>
      <c r="I24" s="13">
        <v>55000</v>
      </c>
      <c r="J24" s="4">
        <f t="shared" si="5"/>
        <v>1578.5</v>
      </c>
      <c r="K24" s="4">
        <v>2559.6799999999998</v>
      </c>
      <c r="L24" s="4">
        <f t="shared" si="6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277</v>
      </c>
      <c r="C25" s="12" t="s">
        <v>13</v>
      </c>
      <c r="D25" s="3" t="s">
        <v>31</v>
      </c>
      <c r="E25" s="3" t="s">
        <v>106</v>
      </c>
      <c r="F25" s="12" t="s">
        <v>194</v>
      </c>
      <c r="G25" s="34">
        <v>44936</v>
      </c>
      <c r="H25" s="34">
        <v>45382</v>
      </c>
      <c r="I25" s="13">
        <v>60000</v>
      </c>
      <c r="J25" s="4">
        <f t="shared" si="5"/>
        <v>1722</v>
      </c>
      <c r="K25" s="4">
        <v>3486.68</v>
      </c>
      <c r="L25" s="4">
        <f t="shared" si="6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103</v>
      </c>
      <c r="C26" s="12" t="s">
        <v>13</v>
      </c>
      <c r="D26" s="3" t="s">
        <v>31</v>
      </c>
      <c r="E26" s="3" t="s">
        <v>106</v>
      </c>
      <c r="F26" s="12" t="s">
        <v>194</v>
      </c>
      <c r="G26" s="34">
        <v>45292</v>
      </c>
      <c r="H26" s="33" t="s">
        <v>382</v>
      </c>
      <c r="I26" s="13">
        <v>50000</v>
      </c>
      <c r="J26" s="4">
        <f t="shared" si="5"/>
        <v>1435</v>
      </c>
      <c r="K26" s="4">
        <v>1854</v>
      </c>
      <c r="L26" s="4">
        <f t="shared" si="6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104</v>
      </c>
      <c r="C27" s="12" t="s">
        <v>13</v>
      </c>
      <c r="D27" s="3" t="s">
        <v>31</v>
      </c>
      <c r="E27" s="3" t="s">
        <v>106</v>
      </c>
      <c r="F27" s="12" t="s">
        <v>194</v>
      </c>
      <c r="G27" s="34">
        <v>45292</v>
      </c>
      <c r="H27" s="33" t="s">
        <v>382</v>
      </c>
      <c r="I27" s="13">
        <v>31500</v>
      </c>
      <c r="J27" s="4">
        <f t="shared" si="5"/>
        <v>904.05</v>
      </c>
      <c r="K27" s="4">
        <v>0</v>
      </c>
      <c r="L27" s="4">
        <f t="shared" si="6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105</v>
      </c>
      <c r="C28" s="12" t="s">
        <v>13</v>
      </c>
      <c r="D28" s="3" t="s">
        <v>31</v>
      </c>
      <c r="E28" s="3" t="s">
        <v>107</v>
      </c>
      <c r="F28" s="12" t="s">
        <v>194</v>
      </c>
      <c r="G28" s="34">
        <v>45292</v>
      </c>
      <c r="H28" s="33" t="s">
        <v>382</v>
      </c>
      <c r="I28" s="13">
        <v>50000</v>
      </c>
      <c r="J28" s="4">
        <f t="shared" si="5"/>
        <v>1435</v>
      </c>
      <c r="K28" s="4">
        <v>1596.68</v>
      </c>
      <c r="L28" s="4">
        <f t="shared" si="6"/>
        <v>1520</v>
      </c>
      <c r="M28" s="4">
        <v>8704</v>
      </c>
      <c r="N28" s="4">
        <f t="shared" si="2"/>
        <v>13255.68</v>
      </c>
      <c r="O28" s="4">
        <f t="shared" si="3"/>
        <v>36744.32</v>
      </c>
    </row>
    <row r="29" spans="1:15" ht="15" x14ac:dyDescent="0.25">
      <c r="A29" s="2">
        <f t="shared" si="4"/>
        <v>21</v>
      </c>
      <c r="B29" s="25" t="s">
        <v>307</v>
      </c>
      <c r="C29" s="12" t="s">
        <v>13</v>
      </c>
      <c r="D29" s="3" t="s">
        <v>31</v>
      </c>
      <c r="E29" s="3" t="s">
        <v>106</v>
      </c>
      <c r="F29" s="12" t="s">
        <v>194</v>
      </c>
      <c r="G29" s="34">
        <v>44935</v>
      </c>
      <c r="H29" s="33" t="s">
        <v>384</v>
      </c>
      <c r="I29" s="13">
        <v>60000</v>
      </c>
      <c r="J29" s="4">
        <f t="shared" si="5"/>
        <v>1722</v>
      </c>
      <c r="K29" s="4">
        <v>3486.68</v>
      </c>
      <c r="L29" s="4">
        <f t="shared" si="6"/>
        <v>1824</v>
      </c>
      <c r="M29" s="4">
        <v>5012.5</v>
      </c>
      <c r="N29" s="4">
        <f t="shared" si="2"/>
        <v>12045.18</v>
      </c>
      <c r="O29" s="4">
        <f t="shared" si="3"/>
        <v>47954.82</v>
      </c>
    </row>
    <row r="30" spans="1:15" ht="15" x14ac:dyDescent="0.25">
      <c r="A30" s="2">
        <f t="shared" si="4"/>
        <v>22</v>
      </c>
      <c r="B30" s="25" t="s">
        <v>332</v>
      </c>
      <c r="C30" s="12" t="s">
        <v>13</v>
      </c>
      <c r="D30" s="3" t="s">
        <v>31</v>
      </c>
      <c r="E30" s="3" t="s">
        <v>106</v>
      </c>
      <c r="F30" s="12" t="s">
        <v>194</v>
      </c>
      <c r="G30" s="34">
        <v>44935</v>
      </c>
      <c r="H30" s="33" t="s">
        <v>384</v>
      </c>
      <c r="I30" s="13">
        <v>50000</v>
      </c>
      <c r="J30" s="4">
        <f t="shared" si="5"/>
        <v>1435</v>
      </c>
      <c r="K30" s="4">
        <v>1596.68</v>
      </c>
      <c r="L30" s="4">
        <f t="shared" si="6"/>
        <v>1520</v>
      </c>
      <c r="M30" s="4">
        <v>1740.46</v>
      </c>
      <c r="N30" s="4">
        <f t="shared" si="2"/>
        <v>6292.14</v>
      </c>
      <c r="O30" s="4">
        <f t="shared" si="3"/>
        <v>43707.86</v>
      </c>
    </row>
    <row r="31" spans="1:15" ht="15" x14ac:dyDescent="0.25">
      <c r="A31" s="2">
        <f t="shared" si="4"/>
        <v>23</v>
      </c>
      <c r="B31" s="25" t="s">
        <v>361</v>
      </c>
      <c r="C31" s="12" t="s">
        <v>13</v>
      </c>
      <c r="D31" s="3" t="s">
        <v>31</v>
      </c>
      <c r="E31" s="3" t="s">
        <v>106</v>
      </c>
      <c r="F31" s="12" t="s">
        <v>194</v>
      </c>
      <c r="G31" s="34">
        <v>44937</v>
      </c>
      <c r="H31" s="33" t="s">
        <v>362</v>
      </c>
      <c r="I31" s="13">
        <v>60000</v>
      </c>
      <c r="J31" s="4">
        <f t="shared" ref="J31" si="19">I31*2.87%</f>
        <v>1722</v>
      </c>
      <c r="K31" s="4">
        <v>3486.68</v>
      </c>
      <c r="L31" s="4">
        <f t="shared" ref="L31" si="20">I31*3.04%</f>
        <v>1824</v>
      </c>
      <c r="M31" s="4">
        <v>25</v>
      </c>
      <c r="N31" s="4">
        <f t="shared" ref="N31" si="21">SUM(J31:M31)</f>
        <v>7057.68</v>
      </c>
      <c r="O31" s="4">
        <f t="shared" ref="O31" si="22">I31-N31</f>
        <v>52942.32</v>
      </c>
    </row>
    <row r="32" spans="1:15" ht="15" x14ac:dyDescent="0.25">
      <c r="A32" s="2">
        <f t="shared" si="4"/>
        <v>24</v>
      </c>
      <c r="B32" s="11" t="s">
        <v>108</v>
      </c>
      <c r="C32" s="12" t="s">
        <v>15</v>
      </c>
      <c r="D32" s="3" t="s">
        <v>114</v>
      </c>
      <c r="E32" s="3" t="s">
        <v>111</v>
      </c>
      <c r="F32" s="12" t="s">
        <v>194</v>
      </c>
      <c r="G32" s="34">
        <v>45292</v>
      </c>
      <c r="H32" s="33" t="s">
        <v>382</v>
      </c>
      <c r="I32" s="13">
        <v>80000</v>
      </c>
      <c r="J32" s="4">
        <f t="shared" si="5"/>
        <v>2296</v>
      </c>
      <c r="K32" s="4">
        <v>7400.87</v>
      </c>
      <c r="L32" s="4">
        <f t="shared" si="6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109</v>
      </c>
      <c r="C33" s="12" t="s">
        <v>15</v>
      </c>
      <c r="D33" s="3" t="s">
        <v>114</v>
      </c>
      <c r="E33" s="3" t="s">
        <v>112</v>
      </c>
      <c r="F33" s="12" t="s">
        <v>194</v>
      </c>
      <c r="G33" s="34">
        <v>45292</v>
      </c>
      <c r="H33" s="33" t="s">
        <v>382</v>
      </c>
      <c r="I33" s="13">
        <v>45000</v>
      </c>
      <c r="J33" s="17">
        <f t="shared" si="5"/>
        <v>1291.5</v>
      </c>
      <c r="K33" s="4">
        <v>1148.33</v>
      </c>
      <c r="L33" s="4">
        <f t="shared" si="6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110</v>
      </c>
      <c r="C34" s="12" t="s">
        <v>13</v>
      </c>
      <c r="D34" s="3" t="s">
        <v>114</v>
      </c>
      <c r="E34" s="3" t="s">
        <v>111</v>
      </c>
      <c r="F34" s="12" t="s">
        <v>194</v>
      </c>
      <c r="G34" s="34">
        <v>45292</v>
      </c>
      <c r="H34" s="33" t="s">
        <v>382</v>
      </c>
      <c r="I34" s="13">
        <v>35000</v>
      </c>
      <c r="J34" s="4">
        <f t="shared" si="5"/>
        <v>1004.5</v>
      </c>
      <c r="K34" s="4">
        <v>0</v>
      </c>
      <c r="L34" s="4">
        <f t="shared" si="6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304</v>
      </c>
      <c r="C35" s="12" t="s">
        <v>13</v>
      </c>
      <c r="D35" s="3" t="s">
        <v>114</v>
      </c>
      <c r="E35" s="3" t="s">
        <v>111</v>
      </c>
      <c r="F35" s="12" t="s">
        <v>194</v>
      </c>
      <c r="G35" s="34">
        <v>44937</v>
      </c>
      <c r="H35" s="33" t="s">
        <v>362</v>
      </c>
      <c r="I35" s="13">
        <v>65000</v>
      </c>
      <c r="J35" s="4">
        <f t="shared" si="5"/>
        <v>1865.5</v>
      </c>
      <c r="K35" s="4">
        <v>4427.58</v>
      </c>
      <c r="L35" s="4">
        <f t="shared" si="6"/>
        <v>1976</v>
      </c>
      <c r="M35" s="4">
        <v>7615.25</v>
      </c>
      <c r="N35" s="4">
        <f t="shared" si="2"/>
        <v>15884.33</v>
      </c>
      <c r="O35" s="4">
        <f t="shared" si="3"/>
        <v>49115.67</v>
      </c>
    </row>
    <row r="36" spans="1:15" ht="15" x14ac:dyDescent="0.25">
      <c r="A36" s="2">
        <f t="shared" si="4"/>
        <v>28</v>
      </c>
      <c r="B36" s="25" t="s">
        <v>390</v>
      </c>
      <c r="C36" s="12" t="s">
        <v>15</v>
      </c>
      <c r="D36" s="3" t="s">
        <v>114</v>
      </c>
      <c r="E36" s="3" t="s">
        <v>111</v>
      </c>
      <c r="F36" s="12" t="s">
        <v>194</v>
      </c>
      <c r="G36" s="34">
        <v>45383</v>
      </c>
      <c r="H36" s="34">
        <v>45595</v>
      </c>
      <c r="I36" s="13">
        <v>65000</v>
      </c>
      <c r="J36" s="4">
        <f t="shared" si="5"/>
        <v>1865.5</v>
      </c>
      <c r="K36" s="4">
        <v>4427.58</v>
      </c>
      <c r="L36" s="4">
        <f t="shared" si="6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11" t="s">
        <v>33</v>
      </c>
      <c r="C37" s="12" t="s">
        <v>13</v>
      </c>
      <c r="D37" s="3" t="s">
        <v>34</v>
      </c>
      <c r="E37" s="3" t="s">
        <v>35</v>
      </c>
      <c r="F37" s="12" t="s">
        <v>194</v>
      </c>
      <c r="G37" s="34">
        <v>45292</v>
      </c>
      <c r="H37" s="33" t="s">
        <v>382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11330.58</v>
      </c>
      <c r="N37" s="4">
        <f t="shared" si="2"/>
        <v>13192.23</v>
      </c>
      <c r="O37" s="4">
        <f t="shared" si="3"/>
        <v>18307.77</v>
      </c>
    </row>
    <row r="38" spans="1:15" ht="15" x14ac:dyDescent="0.25">
      <c r="A38" s="2">
        <f t="shared" si="4"/>
        <v>30</v>
      </c>
      <c r="B38" s="11" t="s">
        <v>116</v>
      </c>
      <c r="C38" s="12" t="s">
        <v>15</v>
      </c>
      <c r="D38" s="3" t="s">
        <v>34</v>
      </c>
      <c r="E38" s="3" t="s">
        <v>35</v>
      </c>
      <c r="F38" s="12" t="s">
        <v>194</v>
      </c>
      <c r="G38" s="34">
        <v>45292</v>
      </c>
      <c r="H38" s="33" t="s">
        <v>382</v>
      </c>
      <c r="I38" s="13">
        <v>31500</v>
      </c>
      <c r="J38" s="4">
        <f t="shared" si="5"/>
        <v>904.05</v>
      </c>
      <c r="K38" s="4">
        <v>0</v>
      </c>
      <c r="L38" s="4">
        <f t="shared" si="6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118</v>
      </c>
      <c r="C39" s="12" t="s">
        <v>13</v>
      </c>
      <c r="D39" s="3" t="s">
        <v>34</v>
      </c>
      <c r="E39" s="3" t="s">
        <v>119</v>
      </c>
      <c r="F39" s="12" t="s">
        <v>194</v>
      </c>
      <c r="G39" s="34">
        <v>45292</v>
      </c>
      <c r="H39" s="33" t="s">
        <v>382</v>
      </c>
      <c r="I39" s="13">
        <v>31500</v>
      </c>
      <c r="J39" s="4">
        <f t="shared" si="5"/>
        <v>904.05</v>
      </c>
      <c r="K39" s="4">
        <v>0</v>
      </c>
      <c r="L39" s="4">
        <f t="shared" si="6"/>
        <v>957.6</v>
      </c>
      <c r="M39" s="4">
        <v>2565.98</v>
      </c>
      <c r="N39" s="4">
        <f t="shared" si="2"/>
        <v>4427.63</v>
      </c>
      <c r="O39" s="4">
        <f t="shared" si="3"/>
        <v>27072.37</v>
      </c>
    </row>
    <row r="40" spans="1:15" ht="15" x14ac:dyDescent="0.25">
      <c r="A40" s="2">
        <f t="shared" si="4"/>
        <v>32</v>
      </c>
      <c r="B40" s="11" t="s">
        <v>38</v>
      </c>
      <c r="C40" s="12" t="s">
        <v>15</v>
      </c>
      <c r="D40" s="3" t="s">
        <v>34</v>
      </c>
      <c r="E40" s="3" t="s">
        <v>119</v>
      </c>
      <c r="F40" s="12" t="s">
        <v>194</v>
      </c>
      <c r="G40" s="34">
        <v>45292</v>
      </c>
      <c r="H40" s="33" t="s">
        <v>382</v>
      </c>
      <c r="I40" s="13">
        <v>31500</v>
      </c>
      <c r="J40" s="4">
        <f>I40*2.87%</f>
        <v>904.05</v>
      </c>
      <c r="K40" s="4">
        <v>0</v>
      </c>
      <c r="L40" s="4">
        <f t="shared" si="6"/>
        <v>957.6</v>
      </c>
      <c r="M40" s="4">
        <v>25</v>
      </c>
      <c r="N40" s="4">
        <f t="shared" si="2"/>
        <v>1886.65</v>
      </c>
      <c r="O40" s="4">
        <f>I40-N40</f>
        <v>29613.35</v>
      </c>
    </row>
    <row r="41" spans="1:15" ht="15" x14ac:dyDescent="0.25">
      <c r="A41" s="2">
        <f t="shared" si="4"/>
        <v>33</v>
      </c>
      <c r="B41" s="11" t="s">
        <v>28</v>
      </c>
      <c r="C41" s="12" t="s">
        <v>15</v>
      </c>
      <c r="D41" s="3" t="s">
        <v>34</v>
      </c>
      <c r="E41" s="3" t="s">
        <v>336</v>
      </c>
      <c r="F41" s="12" t="s">
        <v>194</v>
      </c>
      <c r="G41" s="34">
        <v>45292</v>
      </c>
      <c r="H41" s="33" t="s">
        <v>382</v>
      </c>
      <c r="I41" s="13">
        <v>50000</v>
      </c>
      <c r="J41" s="4">
        <f t="shared" ref="J41" si="23">I41*2.87%</f>
        <v>1435</v>
      </c>
      <c r="K41" s="17">
        <v>1854</v>
      </c>
      <c r="L41" s="4">
        <f t="shared" ref="L41" si="24">I41*3.04%</f>
        <v>1520</v>
      </c>
      <c r="M41" s="4">
        <v>25</v>
      </c>
      <c r="N41" s="4">
        <f t="shared" ref="N41" si="25">SUM(J41:M41)</f>
        <v>4834</v>
      </c>
      <c r="O41" s="4">
        <f t="shared" ref="O41" si="26">I41-N41</f>
        <v>45166</v>
      </c>
    </row>
    <row r="42" spans="1:15" ht="15" x14ac:dyDescent="0.25">
      <c r="A42" s="2">
        <f t="shared" si="4"/>
        <v>34</v>
      </c>
      <c r="B42" s="25" t="s">
        <v>278</v>
      </c>
      <c r="C42" s="12" t="s">
        <v>13</v>
      </c>
      <c r="D42" s="3" t="s">
        <v>36</v>
      </c>
      <c r="E42" s="3" t="s">
        <v>279</v>
      </c>
      <c r="F42" s="12" t="s">
        <v>194</v>
      </c>
      <c r="G42" s="34">
        <v>44936</v>
      </c>
      <c r="H42" s="34">
        <v>45382</v>
      </c>
      <c r="I42" s="13">
        <v>150000</v>
      </c>
      <c r="J42" s="4">
        <f>I42*2.87%</f>
        <v>4305</v>
      </c>
      <c r="K42" s="4">
        <v>23866.62</v>
      </c>
      <c r="L42" s="4">
        <f t="shared" si="6"/>
        <v>4560</v>
      </c>
      <c r="M42" s="4">
        <v>25</v>
      </c>
      <c r="N42" s="4">
        <f t="shared" si="2"/>
        <v>32756.62</v>
      </c>
      <c r="O42" s="4">
        <f>I42-N42</f>
        <v>117243.38</v>
      </c>
    </row>
    <row r="43" spans="1:15" ht="15" x14ac:dyDescent="0.25">
      <c r="A43" s="2">
        <f t="shared" si="4"/>
        <v>35</v>
      </c>
      <c r="B43" s="11" t="s">
        <v>273</v>
      </c>
      <c r="C43" s="12" t="s">
        <v>13</v>
      </c>
      <c r="D43" s="3" t="s">
        <v>36</v>
      </c>
      <c r="E43" s="3" t="s">
        <v>220</v>
      </c>
      <c r="F43" s="12" t="s">
        <v>194</v>
      </c>
      <c r="G43" s="34">
        <v>44935</v>
      </c>
      <c r="H43" s="34" t="s">
        <v>385</v>
      </c>
      <c r="I43" s="13">
        <v>65000</v>
      </c>
      <c r="J43" s="4">
        <f t="shared" ref="J43:J48" si="27">I43*2.87%</f>
        <v>1865.5</v>
      </c>
      <c r="K43" s="4">
        <v>4427.58</v>
      </c>
      <c r="L43" s="4">
        <f t="shared" si="6"/>
        <v>1976</v>
      </c>
      <c r="M43" s="4">
        <v>25</v>
      </c>
      <c r="N43" s="4">
        <f t="shared" ref="N43:N48" si="28">SUM(J43:M43)</f>
        <v>8294.08</v>
      </c>
      <c r="O43" s="4">
        <f t="shared" si="3"/>
        <v>56705.919999999998</v>
      </c>
    </row>
    <row r="44" spans="1:15" ht="13.5" customHeight="1" x14ac:dyDescent="0.25">
      <c r="A44" s="2">
        <f t="shared" si="4"/>
        <v>36</v>
      </c>
      <c r="B44" s="25" t="s">
        <v>321</v>
      </c>
      <c r="C44" s="12" t="s">
        <v>13</v>
      </c>
      <c r="D44" s="3" t="s">
        <v>36</v>
      </c>
      <c r="E44" s="25" t="s">
        <v>323</v>
      </c>
      <c r="F44" s="12" t="s">
        <v>194</v>
      </c>
      <c r="G44" s="34">
        <v>45292</v>
      </c>
      <c r="H44" s="33" t="s">
        <v>382</v>
      </c>
      <c r="I44" s="13">
        <v>50000</v>
      </c>
      <c r="J44" s="4">
        <f t="shared" si="27"/>
        <v>1435</v>
      </c>
      <c r="K44" s="4">
        <v>1854</v>
      </c>
      <c r="L44" s="4">
        <f t="shared" ref="L44:L48" si="29">I44*3.04%</f>
        <v>1520</v>
      </c>
      <c r="M44" s="4">
        <v>25</v>
      </c>
      <c r="N44" s="4">
        <f t="shared" si="28"/>
        <v>4834</v>
      </c>
      <c r="O44" s="4">
        <f t="shared" si="3"/>
        <v>45166</v>
      </c>
    </row>
    <row r="45" spans="1:15" ht="16.5" customHeight="1" x14ac:dyDescent="0.25">
      <c r="A45" s="2">
        <f t="shared" si="4"/>
        <v>37</v>
      </c>
      <c r="B45" s="25" t="s">
        <v>348</v>
      </c>
      <c r="C45" s="12" t="s">
        <v>15</v>
      </c>
      <c r="D45" s="3" t="s">
        <v>36</v>
      </c>
      <c r="E45" s="25" t="s">
        <v>379</v>
      </c>
      <c r="F45" s="12" t="s">
        <v>194</v>
      </c>
      <c r="G45" s="34">
        <v>44935</v>
      </c>
      <c r="H45" s="34" t="s">
        <v>385</v>
      </c>
      <c r="I45" s="13">
        <v>50000</v>
      </c>
      <c r="J45" s="4">
        <f t="shared" si="27"/>
        <v>1435</v>
      </c>
      <c r="K45" s="4">
        <v>1854</v>
      </c>
      <c r="L45" s="4">
        <f t="shared" si="29"/>
        <v>1520</v>
      </c>
      <c r="M45" s="4">
        <v>25</v>
      </c>
      <c r="N45" s="4">
        <f t="shared" si="28"/>
        <v>4834</v>
      </c>
      <c r="O45" s="4">
        <f t="shared" si="3"/>
        <v>45166</v>
      </c>
    </row>
    <row r="46" spans="1:15" ht="15" x14ac:dyDescent="0.25">
      <c r="A46" s="2">
        <f t="shared" si="4"/>
        <v>38</v>
      </c>
      <c r="B46" s="25" t="s">
        <v>378</v>
      </c>
      <c r="C46" s="12" t="s">
        <v>13</v>
      </c>
      <c r="D46" s="3" t="s">
        <v>36</v>
      </c>
      <c r="E46" s="25" t="s">
        <v>379</v>
      </c>
      <c r="F46" s="12" t="s">
        <v>194</v>
      </c>
      <c r="G46" s="34">
        <v>45293</v>
      </c>
      <c r="H46" s="34" t="s">
        <v>380</v>
      </c>
      <c r="I46" s="13">
        <v>50000</v>
      </c>
      <c r="J46" s="4">
        <f t="shared" si="27"/>
        <v>1435</v>
      </c>
      <c r="K46" s="4">
        <v>1854</v>
      </c>
      <c r="L46" s="4">
        <f t="shared" si="29"/>
        <v>1520</v>
      </c>
      <c r="M46" s="4">
        <v>25</v>
      </c>
      <c r="N46" s="4">
        <f t="shared" ref="N46:N47" si="30">SUM(J46:M46)</f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389</v>
      </c>
      <c r="C47" s="12" t="s">
        <v>13</v>
      </c>
      <c r="D47" s="3" t="s">
        <v>36</v>
      </c>
      <c r="E47" s="25" t="s">
        <v>314</v>
      </c>
      <c r="F47" s="12" t="s">
        <v>194</v>
      </c>
      <c r="G47" s="34">
        <v>45383</v>
      </c>
      <c r="H47" s="34">
        <v>45596</v>
      </c>
      <c r="I47" s="13">
        <v>37000</v>
      </c>
      <c r="J47" s="4">
        <f t="shared" si="27"/>
        <v>1061.9000000000001</v>
      </c>
      <c r="K47" s="4">
        <v>19.25</v>
      </c>
      <c r="L47" s="4">
        <f t="shared" si="29"/>
        <v>1124.8</v>
      </c>
      <c r="M47" s="4">
        <v>25</v>
      </c>
      <c r="N47" s="4">
        <f t="shared" si="30"/>
        <v>2230.9499999999998</v>
      </c>
      <c r="O47" s="4">
        <f t="shared" si="3"/>
        <v>34769.050000000003</v>
      </c>
    </row>
    <row r="48" spans="1:15" ht="15" x14ac:dyDescent="0.25">
      <c r="A48" s="2">
        <f t="shared" si="4"/>
        <v>40</v>
      </c>
      <c r="B48" s="25" t="s">
        <v>347</v>
      </c>
      <c r="C48" s="12" t="s">
        <v>15</v>
      </c>
      <c r="D48" s="3" t="s">
        <v>354</v>
      </c>
      <c r="E48" s="25" t="s">
        <v>254</v>
      </c>
      <c r="F48" s="12" t="s">
        <v>194</v>
      </c>
      <c r="G48" s="34">
        <v>44936</v>
      </c>
      <c r="H48" s="34">
        <v>45382</v>
      </c>
      <c r="I48" s="13">
        <v>100000</v>
      </c>
      <c r="J48" s="4">
        <f t="shared" si="27"/>
        <v>2870</v>
      </c>
      <c r="K48" s="4">
        <v>12105.37</v>
      </c>
      <c r="L48" s="4">
        <f t="shared" si="29"/>
        <v>3040</v>
      </c>
      <c r="M48" s="4">
        <v>25</v>
      </c>
      <c r="N48" s="4">
        <f t="shared" si="28"/>
        <v>18040.370000000003</v>
      </c>
      <c r="O48" s="4">
        <f t="shared" si="3"/>
        <v>81959.63</v>
      </c>
    </row>
    <row r="49" spans="1:15" ht="15" x14ac:dyDescent="0.25">
      <c r="A49" s="2">
        <f t="shared" si="4"/>
        <v>41</v>
      </c>
      <c r="B49" s="11" t="s">
        <v>270</v>
      </c>
      <c r="C49" s="12" t="s">
        <v>13</v>
      </c>
      <c r="D49" s="3" t="s">
        <v>271</v>
      </c>
      <c r="E49" s="3" t="s">
        <v>272</v>
      </c>
      <c r="F49" s="12" t="s">
        <v>194</v>
      </c>
      <c r="G49" s="34">
        <v>44929</v>
      </c>
      <c r="H49" s="34">
        <v>45535</v>
      </c>
      <c r="I49" s="13">
        <v>105000</v>
      </c>
      <c r="J49" s="4">
        <f t="shared" si="5"/>
        <v>3013.5</v>
      </c>
      <c r="K49" s="4">
        <v>13281.49</v>
      </c>
      <c r="L49" s="4">
        <f t="shared" si="6"/>
        <v>3192</v>
      </c>
      <c r="M49" s="4">
        <v>25</v>
      </c>
      <c r="N49" s="4">
        <f t="shared" ref="N49:N50" si="31">SUM(J49:M49)</f>
        <v>19511.989999999998</v>
      </c>
      <c r="O49" s="4">
        <f t="shared" ref="O49:O50" si="32">I49-N49</f>
        <v>85488.010000000009</v>
      </c>
    </row>
    <row r="50" spans="1:15" ht="15" x14ac:dyDescent="0.25">
      <c r="A50" s="2">
        <f t="shared" si="4"/>
        <v>42</v>
      </c>
      <c r="B50" s="25" t="s">
        <v>322</v>
      </c>
      <c r="C50" s="12" t="s">
        <v>13</v>
      </c>
      <c r="D50" s="3" t="s">
        <v>271</v>
      </c>
      <c r="E50" s="25" t="s">
        <v>324</v>
      </c>
      <c r="F50" s="12" t="s">
        <v>194</v>
      </c>
      <c r="G50" s="34">
        <v>45292</v>
      </c>
      <c r="H50" s="33" t="s">
        <v>382</v>
      </c>
      <c r="I50" s="13">
        <v>50000</v>
      </c>
      <c r="J50" s="4">
        <f t="shared" si="5"/>
        <v>1435</v>
      </c>
      <c r="K50" s="4">
        <v>1854</v>
      </c>
      <c r="L50" s="4">
        <f t="shared" si="6"/>
        <v>1520</v>
      </c>
      <c r="M50" s="4">
        <v>25</v>
      </c>
      <c r="N50" s="4">
        <f t="shared" si="31"/>
        <v>4834</v>
      </c>
      <c r="O50" s="4">
        <f t="shared" si="32"/>
        <v>45166</v>
      </c>
    </row>
    <row r="51" spans="1:15" ht="15" x14ac:dyDescent="0.25">
      <c r="A51" s="2">
        <f t="shared" si="4"/>
        <v>43</v>
      </c>
      <c r="B51" s="11" t="s">
        <v>120</v>
      </c>
      <c r="C51" s="12" t="s">
        <v>13</v>
      </c>
      <c r="D51" s="3" t="s">
        <v>16</v>
      </c>
      <c r="E51" s="3" t="s">
        <v>125</v>
      </c>
      <c r="F51" s="12" t="s">
        <v>194</v>
      </c>
      <c r="G51" s="34">
        <v>45292</v>
      </c>
      <c r="H51" s="33" t="s">
        <v>382</v>
      </c>
      <c r="I51" s="13">
        <v>50000</v>
      </c>
      <c r="J51" s="4">
        <f t="shared" si="5"/>
        <v>1435</v>
      </c>
      <c r="K51" s="4">
        <v>1854</v>
      </c>
      <c r="L51" s="4">
        <f t="shared" si="6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4"/>
        <v>44</v>
      </c>
      <c r="B52" s="11" t="s">
        <v>121</v>
      </c>
      <c r="C52" s="12" t="s">
        <v>13</v>
      </c>
      <c r="D52" s="3" t="s">
        <v>16</v>
      </c>
      <c r="E52" s="3" t="s">
        <v>125</v>
      </c>
      <c r="F52" s="12" t="s">
        <v>194</v>
      </c>
      <c r="G52" s="34">
        <v>45292</v>
      </c>
      <c r="H52" s="33" t="s">
        <v>382</v>
      </c>
      <c r="I52" s="13">
        <v>50000</v>
      </c>
      <c r="J52" s="4">
        <f t="shared" si="5"/>
        <v>1435</v>
      </c>
      <c r="K52" s="4">
        <v>1854</v>
      </c>
      <c r="L52" s="4">
        <f t="shared" si="6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122</v>
      </c>
      <c r="C53" s="12" t="s">
        <v>13</v>
      </c>
      <c r="D53" s="3" t="s">
        <v>16</v>
      </c>
      <c r="E53" s="3" t="s">
        <v>125</v>
      </c>
      <c r="F53" s="12" t="s">
        <v>194</v>
      </c>
      <c r="G53" s="34">
        <v>45292</v>
      </c>
      <c r="H53" s="33" t="s">
        <v>382</v>
      </c>
      <c r="I53" s="13">
        <v>45000</v>
      </c>
      <c r="J53" s="4">
        <f t="shared" si="5"/>
        <v>1291.5</v>
      </c>
      <c r="K53" s="4">
        <v>1148.33</v>
      </c>
      <c r="L53" s="4">
        <f t="shared" si="6"/>
        <v>1368</v>
      </c>
      <c r="M53" s="4">
        <v>25</v>
      </c>
      <c r="N53" s="4">
        <f t="shared" si="2"/>
        <v>3832.83</v>
      </c>
      <c r="O53" s="4">
        <f t="shared" si="3"/>
        <v>41167.17</v>
      </c>
    </row>
    <row r="54" spans="1:15" ht="15" x14ac:dyDescent="0.25">
      <c r="A54" s="2">
        <f t="shared" si="4"/>
        <v>46</v>
      </c>
      <c r="B54" s="11" t="s">
        <v>123</v>
      </c>
      <c r="C54" s="12" t="s">
        <v>13</v>
      </c>
      <c r="D54" s="3" t="s">
        <v>16</v>
      </c>
      <c r="E54" s="3" t="s">
        <v>125</v>
      </c>
      <c r="F54" s="12" t="s">
        <v>194</v>
      </c>
      <c r="G54" s="34">
        <v>45292</v>
      </c>
      <c r="H54" s="33" t="s">
        <v>382</v>
      </c>
      <c r="I54" s="13">
        <v>50000</v>
      </c>
      <c r="J54" s="4">
        <f t="shared" si="5"/>
        <v>1435</v>
      </c>
      <c r="K54" s="4">
        <v>1854</v>
      </c>
      <c r="L54" s="4">
        <f t="shared" si="6"/>
        <v>1520</v>
      </c>
      <c r="M54" s="4">
        <v>25</v>
      </c>
      <c r="N54" s="4">
        <f t="shared" si="2"/>
        <v>4834</v>
      </c>
      <c r="O54" s="4">
        <f t="shared" si="3"/>
        <v>45166</v>
      </c>
    </row>
    <row r="55" spans="1:15" ht="15" x14ac:dyDescent="0.25">
      <c r="A55" s="2">
        <f t="shared" si="4"/>
        <v>47</v>
      </c>
      <c r="B55" s="11" t="s">
        <v>124</v>
      </c>
      <c r="C55" s="12" t="s">
        <v>15</v>
      </c>
      <c r="D55" s="3" t="s">
        <v>16</v>
      </c>
      <c r="E55" s="3" t="s">
        <v>126</v>
      </c>
      <c r="F55" s="12" t="s">
        <v>194</v>
      </c>
      <c r="G55" s="34">
        <v>45292</v>
      </c>
      <c r="H55" s="33" t="s">
        <v>382</v>
      </c>
      <c r="I55" s="13">
        <v>25000</v>
      </c>
      <c r="J55" s="4">
        <f t="shared" si="5"/>
        <v>717.5</v>
      </c>
      <c r="K55" s="4">
        <v>0</v>
      </c>
      <c r="L55" s="4">
        <f t="shared" si="6"/>
        <v>760</v>
      </c>
      <c r="M55" s="4">
        <v>25</v>
      </c>
      <c r="N55" s="4">
        <f t="shared" si="2"/>
        <v>1502.5</v>
      </c>
      <c r="O55" s="4">
        <f t="shared" si="3"/>
        <v>23497.5</v>
      </c>
    </row>
    <row r="56" spans="1:15" ht="15" x14ac:dyDescent="0.25">
      <c r="A56" s="2">
        <f t="shared" si="4"/>
        <v>48</v>
      </c>
      <c r="B56" s="11" t="s">
        <v>345</v>
      </c>
      <c r="C56" s="12" t="s">
        <v>13</v>
      </c>
      <c r="D56" s="3" t="s">
        <v>16</v>
      </c>
      <c r="E56" s="3" t="s">
        <v>346</v>
      </c>
      <c r="F56" s="12" t="s">
        <v>194</v>
      </c>
      <c r="G56" s="34">
        <v>44936</v>
      </c>
      <c r="H56" s="34">
        <v>45382</v>
      </c>
      <c r="I56" s="13">
        <v>115000</v>
      </c>
      <c r="J56" s="4">
        <f t="shared" si="5"/>
        <v>3300.5</v>
      </c>
      <c r="K56" s="4">
        <v>15633.74</v>
      </c>
      <c r="L56" s="4">
        <f t="shared" si="6"/>
        <v>3496</v>
      </c>
      <c r="M56" s="4">
        <v>25</v>
      </c>
      <c r="N56" s="4">
        <f t="shared" si="2"/>
        <v>22455.239999999998</v>
      </c>
      <c r="O56" s="4">
        <f t="shared" si="3"/>
        <v>92544.760000000009</v>
      </c>
    </row>
    <row r="57" spans="1:15" ht="15" x14ac:dyDescent="0.25">
      <c r="A57" s="2">
        <f t="shared" si="4"/>
        <v>49</v>
      </c>
      <c r="B57" s="11" t="s">
        <v>221</v>
      </c>
      <c r="C57" s="12" t="s">
        <v>13</v>
      </c>
      <c r="D57" s="3" t="s">
        <v>127</v>
      </c>
      <c r="E57" s="3" t="s">
        <v>222</v>
      </c>
      <c r="F57" s="12" t="s">
        <v>194</v>
      </c>
      <c r="G57" s="34">
        <v>45292</v>
      </c>
      <c r="H57" s="33" t="s">
        <v>382</v>
      </c>
      <c r="I57" s="13">
        <v>37000</v>
      </c>
      <c r="J57" s="4">
        <f t="shared" si="5"/>
        <v>1061.9000000000001</v>
      </c>
      <c r="K57" s="4">
        <v>19.25</v>
      </c>
      <c r="L57" s="4">
        <f t="shared" si="6"/>
        <v>1124.8</v>
      </c>
      <c r="M57" s="4">
        <v>25</v>
      </c>
      <c r="N57" s="4">
        <f t="shared" si="2"/>
        <v>2230.9499999999998</v>
      </c>
      <c r="O57" s="4">
        <f t="shared" si="3"/>
        <v>34769.050000000003</v>
      </c>
    </row>
    <row r="58" spans="1:15" ht="15" x14ac:dyDescent="0.25">
      <c r="A58" s="2">
        <f t="shared" si="4"/>
        <v>50</v>
      </c>
      <c r="B58" s="11" t="s">
        <v>264</v>
      </c>
      <c r="C58" s="12" t="s">
        <v>13</v>
      </c>
      <c r="D58" s="3" t="s">
        <v>127</v>
      </c>
      <c r="E58" s="3" t="s">
        <v>265</v>
      </c>
      <c r="F58" s="12" t="s">
        <v>194</v>
      </c>
      <c r="G58" s="34">
        <v>44935</v>
      </c>
      <c r="H58" s="34" t="s">
        <v>385</v>
      </c>
      <c r="I58" s="13">
        <v>85000</v>
      </c>
      <c r="J58" s="4">
        <f t="shared" si="5"/>
        <v>2439.5</v>
      </c>
      <c r="K58" s="4">
        <v>8576.99</v>
      </c>
      <c r="L58" s="4">
        <f t="shared" si="6"/>
        <v>2584</v>
      </c>
      <c r="M58" s="4">
        <v>25</v>
      </c>
      <c r="N58" s="4">
        <f t="shared" ref="N58:N60" si="33">SUM(J58:M58)</f>
        <v>13625.49</v>
      </c>
      <c r="O58" s="4">
        <f t="shared" ref="O58:O60" si="34">I58-N58</f>
        <v>71374.509999999995</v>
      </c>
    </row>
    <row r="59" spans="1:15" ht="15" x14ac:dyDescent="0.25">
      <c r="A59" s="2">
        <f t="shared" si="4"/>
        <v>51</v>
      </c>
      <c r="B59" s="11" t="s">
        <v>318</v>
      </c>
      <c r="C59" s="12" t="s">
        <v>15</v>
      </c>
      <c r="D59" s="3" t="s">
        <v>127</v>
      </c>
      <c r="E59" s="3" t="s">
        <v>222</v>
      </c>
      <c r="F59" s="12" t="s">
        <v>194</v>
      </c>
      <c r="G59" s="34">
        <v>45292</v>
      </c>
      <c r="H59" s="33" t="s">
        <v>382</v>
      </c>
      <c r="I59" s="13">
        <v>37000</v>
      </c>
      <c r="J59" s="4">
        <f t="shared" ref="J59:J62" si="35">I59*2.87%</f>
        <v>1061.9000000000001</v>
      </c>
      <c r="K59" s="4">
        <v>19.25</v>
      </c>
      <c r="L59" s="4">
        <f t="shared" ref="L59:L62" si="36">I59*3.04%</f>
        <v>1124.8</v>
      </c>
      <c r="M59" s="4">
        <v>1900</v>
      </c>
      <c r="N59" s="4">
        <f t="shared" si="33"/>
        <v>4105.95</v>
      </c>
      <c r="O59" s="4">
        <f t="shared" si="34"/>
        <v>32894.050000000003</v>
      </c>
    </row>
    <row r="60" spans="1:15" ht="15" x14ac:dyDescent="0.25">
      <c r="A60" s="2">
        <f t="shared" si="4"/>
        <v>52</v>
      </c>
      <c r="B60" s="25" t="s">
        <v>407</v>
      </c>
      <c r="C60" s="12" t="s">
        <v>13</v>
      </c>
      <c r="D60" s="3" t="s">
        <v>127</v>
      </c>
      <c r="E60" s="3" t="s">
        <v>125</v>
      </c>
      <c r="F60" s="12" t="s">
        <v>194</v>
      </c>
      <c r="G60" s="34">
        <v>45292</v>
      </c>
      <c r="H60" s="33" t="s">
        <v>382</v>
      </c>
      <c r="I60" s="13">
        <v>50000</v>
      </c>
      <c r="J60" s="4">
        <f t="shared" si="35"/>
        <v>1435</v>
      </c>
      <c r="K60" s="4">
        <v>1339.36</v>
      </c>
      <c r="L60" s="4">
        <f t="shared" si="36"/>
        <v>1520</v>
      </c>
      <c r="M60" s="4">
        <v>3455.92</v>
      </c>
      <c r="N60" s="4">
        <f t="shared" si="33"/>
        <v>7750.28</v>
      </c>
      <c r="O60" s="4">
        <f t="shared" si="34"/>
        <v>42249.72</v>
      </c>
    </row>
    <row r="61" spans="1:15" ht="15" x14ac:dyDescent="0.25">
      <c r="A61" s="2">
        <f t="shared" si="4"/>
        <v>53</v>
      </c>
      <c r="B61" s="25" t="s">
        <v>356</v>
      </c>
      <c r="C61" s="12" t="s">
        <v>13</v>
      </c>
      <c r="D61" s="3" t="s">
        <v>127</v>
      </c>
      <c r="E61" s="3" t="s">
        <v>349</v>
      </c>
      <c r="F61" s="12" t="s">
        <v>194</v>
      </c>
      <c r="G61" s="34">
        <v>44936</v>
      </c>
      <c r="H61" s="34">
        <v>45382</v>
      </c>
      <c r="I61" s="13">
        <v>50000</v>
      </c>
      <c r="J61" s="4">
        <f t="shared" si="35"/>
        <v>1435</v>
      </c>
      <c r="K61" s="4">
        <v>1854</v>
      </c>
      <c r="L61" s="4">
        <f t="shared" si="36"/>
        <v>1520</v>
      </c>
      <c r="M61" s="4">
        <v>25</v>
      </c>
      <c r="N61" s="4">
        <f t="shared" ref="N61" si="37">SUM(J61:M61)</f>
        <v>4834</v>
      </c>
      <c r="O61" s="4">
        <f t="shared" ref="O61:O62" si="38">I61-N61</f>
        <v>45166</v>
      </c>
    </row>
    <row r="62" spans="1:15" ht="15" x14ac:dyDescent="0.25">
      <c r="A62" s="2">
        <f t="shared" si="4"/>
        <v>54</v>
      </c>
      <c r="B62" s="25" t="s">
        <v>374</v>
      </c>
      <c r="C62" s="12" t="s">
        <v>13</v>
      </c>
      <c r="D62" s="3" t="s">
        <v>127</v>
      </c>
      <c r="E62" s="3" t="s">
        <v>222</v>
      </c>
      <c r="F62" s="12" t="s">
        <v>194</v>
      </c>
      <c r="G62" s="34">
        <v>45261</v>
      </c>
      <c r="H62" s="34">
        <v>45443</v>
      </c>
      <c r="I62" s="13">
        <v>41000</v>
      </c>
      <c r="J62" s="4">
        <f t="shared" si="35"/>
        <v>1176.7</v>
      </c>
      <c r="K62" s="4">
        <v>583.79</v>
      </c>
      <c r="L62" s="4">
        <f t="shared" si="36"/>
        <v>1246.4000000000001</v>
      </c>
      <c r="M62" s="4">
        <v>25</v>
      </c>
      <c r="N62" s="4">
        <f>SUM(J62:M62)</f>
        <v>3031.8900000000003</v>
      </c>
      <c r="O62" s="4">
        <f t="shared" si="38"/>
        <v>37968.11</v>
      </c>
    </row>
    <row r="63" spans="1:15" ht="15" x14ac:dyDescent="0.25">
      <c r="A63" s="2">
        <f t="shared" si="4"/>
        <v>55</v>
      </c>
      <c r="B63" s="11" t="s">
        <v>266</v>
      </c>
      <c r="C63" s="12" t="s">
        <v>13</v>
      </c>
      <c r="D63" s="3" t="s">
        <v>267</v>
      </c>
      <c r="E63" s="3" t="s">
        <v>268</v>
      </c>
      <c r="F63" s="12" t="s">
        <v>194</v>
      </c>
      <c r="G63" s="34">
        <v>44935</v>
      </c>
      <c r="H63" s="34" t="s">
        <v>385</v>
      </c>
      <c r="I63" s="13">
        <v>100000</v>
      </c>
      <c r="J63" s="4">
        <f t="shared" si="5"/>
        <v>2870</v>
      </c>
      <c r="K63" s="4">
        <v>12105.37</v>
      </c>
      <c r="L63" s="4">
        <f t="shared" si="6"/>
        <v>3040</v>
      </c>
      <c r="M63" s="4">
        <v>25</v>
      </c>
      <c r="N63" s="4">
        <f t="shared" ref="N63" si="39">SUM(J63:M63)</f>
        <v>18040.370000000003</v>
      </c>
      <c r="O63" s="4">
        <f t="shared" ref="O63" si="40">I63-N63</f>
        <v>81959.63</v>
      </c>
    </row>
    <row r="64" spans="1:15" ht="15" x14ac:dyDescent="0.25">
      <c r="A64" s="2">
        <f t="shared" si="4"/>
        <v>56</v>
      </c>
      <c r="B64" s="11" t="s">
        <v>386</v>
      </c>
      <c r="C64" s="12" t="s">
        <v>15</v>
      </c>
      <c r="D64" s="3" t="s">
        <v>267</v>
      </c>
      <c r="E64" s="3" t="s">
        <v>40</v>
      </c>
      <c r="F64" s="12" t="s">
        <v>194</v>
      </c>
      <c r="G64" s="34">
        <v>45352</v>
      </c>
      <c r="H64" s="34">
        <v>45535</v>
      </c>
      <c r="I64" s="13">
        <v>70000</v>
      </c>
      <c r="J64" s="4">
        <f t="shared" ref="J64" si="41">I64*2.87%</f>
        <v>2009</v>
      </c>
      <c r="K64" s="4">
        <v>5368.48</v>
      </c>
      <c r="L64" s="4">
        <f t="shared" ref="L64" si="42">I64*3.04%</f>
        <v>2128</v>
      </c>
      <c r="M64" s="4">
        <v>25</v>
      </c>
      <c r="N64" s="4">
        <f t="shared" ref="N64" si="43">SUM(J64:M64)</f>
        <v>9530.48</v>
      </c>
      <c r="O64" s="4">
        <f t="shared" ref="O64" si="44">I64-N64</f>
        <v>60469.520000000004</v>
      </c>
    </row>
    <row r="65" spans="1:15" ht="15" x14ac:dyDescent="0.25">
      <c r="A65" s="2">
        <f t="shared" si="4"/>
        <v>57</v>
      </c>
      <c r="B65" s="11" t="s">
        <v>365</v>
      </c>
      <c r="C65" s="12" t="s">
        <v>13</v>
      </c>
      <c r="D65" s="3" t="s">
        <v>367</v>
      </c>
      <c r="E65" s="3" t="s">
        <v>366</v>
      </c>
      <c r="F65" s="12" t="s">
        <v>194</v>
      </c>
      <c r="G65" s="34">
        <v>44937</v>
      </c>
      <c r="H65" s="33" t="s">
        <v>362</v>
      </c>
      <c r="I65" s="13">
        <v>75000</v>
      </c>
      <c r="J65" s="4">
        <f t="shared" si="5"/>
        <v>2152.5</v>
      </c>
      <c r="K65" s="4">
        <v>6309.38</v>
      </c>
      <c r="L65" s="4">
        <f t="shared" si="6"/>
        <v>2280</v>
      </c>
      <c r="M65" s="4">
        <v>25</v>
      </c>
      <c r="N65" s="4">
        <f t="shared" ref="N65" si="45">SUM(J65:M65)</f>
        <v>10766.880000000001</v>
      </c>
      <c r="O65" s="4">
        <f t="shared" ref="O65" si="46">I65-N65</f>
        <v>64233.119999999995</v>
      </c>
    </row>
    <row r="66" spans="1:15" ht="15" x14ac:dyDescent="0.25">
      <c r="A66" s="2">
        <f t="shared" si="4"/>
        <v>58</v>
      </c>
      <c r="B66" s="11" t="s">
        <v>39</v>
      </c>
      <c r="C66" s="12" t="s">
        <v>15</v>
      </c>
      <c r="D66" s="3" t="s">
        <v>17</v>
      </c>
      <c r="E66" s="3" t="s">
        <v>40</v>
      </c>
      <c r="F66" s="12" t="s">
        <v>194</v>
      </c>
      <c r="G66" s="34">
        <v>45292</v>
      </c>
      <c r="H66" s="33" t="s">
        <v>382</v>
      </c>
      <c r="I66" s="13">
        <v>65000</v>
      </c>
      <c r="J66" s="4">
        <f t="shared" si="5"/>
        <v>1865.5</v>
      </c>
      <c r="K66" s="4">
        <v>4427.58</v>
      </c>
      <c r="L66" s="4">
        <f t="shared" si="6"/>
        <v>1976</v>
      </c>
      <c r="M66" s="4">
        <v>5025</v>
      </c>
      <c r="N66" s="4">
        <f t="shared" si="2"/>
        <v>13294.08</v>
      </c>
      <c r="O66" s="4">
        <f t="shared" si="3"/>
        <v>51705.919999999998</v>
      </c>
    </row>
    <row r="67" spans="1:15" ht="15" x14ac:dyDescent="0.25">
      <c r="A67" s="2">
        <f t="shared" si="4"/>
        <v>59</v>
      </c>
      <c r="B67" s="11" t="s">
        <v>41</v>
      </c>
      <c r="C67" s="12" t="s">
        <v>15</v>
      </c>
      <c r="D67" s="3" t="s">
        <v>17</v>
      </c>
      <c r="E67" s="3" t="s">
        <v>37</v>
      </c>
      <c r="F67" s="12" t="s">
        <v>194</v>
      </c>
      <c r="G67" s="34">
        <v>45292</v>
      </c>
      <c r="H67" s="33" t="s">
        <v>382</v>
      </c>
      <c r="I67" s="13">
        <v>40000</v>
      </c>
      <c r="J67" s="4">
        <f t="shared" si="5"/>
        <v>1148</v>
      </c>
      <c r="K67" s="4">
        <v>442.65</v>
      </c>
      <c r="L67" s="4">
        <f t="shared" si="6"/>
        <v>1216</v>
      </c>
      <c r="M67" s="4">
        <v>25</v>
      </c>
      <c r="N67" s="4">
        <f t="shared" si="2"/>
        <v>2831.65</v>
      </c>
      <c r="O67" s="4">
        <f t="shared" si="3"/>
        <v>37168.35</v>
      </c>
    </row>
    <row r="68" spans="1:15" ht="15" x14ac:dyDescent="0.25">
      <c r="A68" s="2">
        <f t="shared" si="4"/>
        <v>60</v>
      </c>
      <c r="B68" s="25" t="s">
        <v>325</v>
      </c>
      <c r="C68" s="12" t="s">
        <v>13</v>
      </c>
      <c r="D68" s="3" t="s">
        <v>17</v>
      </c>
      <c r="E68" s="25" t="s">
        <v>40</v>
      </c>
      <c r="F68" s="12" t="s">
        <v>194</v>
      </c>
      <c r="G68" s="34">
        <v>45292</v>
      </c>
      <c r="H68" s="33" t="s">
        <v>382</v>
      </c>
      <c r="I68" s="13">
        <v>65000</v>
      </c>
      <c r="J68" s="4">
        <f t="shared" si="5"/>
        <v>1865.5</v>
      </c>
      <c r="K68" s="4">
        <v>4427.58</v>
      </c>
      <c r="L68" s="4">
        <f t="shared" si="6"/>
        <v>1976</v>
      </c>
      <c r="M68" s="4">
        <v>25</v>
      </c>
      <c r="N68" s="4">
        <f t="shared" si="2"/>
        <v>8294.08</v>
      </c>
      <c r="O68" s="4">
        <f t="shared" si="3"/>
        <v>56705.919999999998</v>
      </c>
    </row>
    <row r="69" spans="1:15" ht="15" x14ac:dyDescent="0.25">
      <c r="A69" s="2">
        <f t="shared" si="4"/>
        <v>61</v>
      </c>
      <c r="B69" s="11" t="s">
        <v>42</v>
      </c>
      <c r="C69" s="12" t="s">
        <v>15</v>
      </c>
      <c r="D69" s="3" t="s">
        <v>43</v>
      </c>
      <c r="E69" s="3" t="s">
        <v>18</v>
      </c>
      <c r="F69" s="12" t="s">
        <v>194</v>
      </c>
      <c r="G69" s="34">
        <v>45292</v>
      </c>
      <c r="H69" s="33" t="s">
        <v>382</v>
      </c>
      <c r="I69" s="13">
        <v>50000</v>
      </c>
      <c r="J69" s="4">
        <f t="shared" si="5"/>
        <v>1435</v>
      </c>
      <c r="K69" s="4">
        <v>1854</v>
      </c>
      <c r="L69" s="4">
        <f t="shared" si="6"/>
        <v>1520</v>
      </c>
      <c r="M69" s="4">
        <v>1075</v>
      </c>
      <c r="N69" s="4">
        <f t="shared" si="2"/>
        <v>5884</v>
      </c>
      <c r="O69" s="4">
        <f t="shared" si="3"/>
        <v>44116</v>
      </c>
    </row>
    <row r="70" spans="1:15" ht="15" x14ac:dyDescent="0.25">
      <c r="A70" s="2">
        <f t="shared" si="4"/>
        <v>62</v>
      </c>
      <c r="B70" s="11" t="s">
        <v>44</v>
      </c>
      <c r="C70" s="12" t="s">
        <v>15</v>
      </c>
      <c r="D70" s="3" t="s">
        <v>43</v>
      </c>
      <c r="E70" s="3" t="s">
        <v>18</v>
      </c>
      <c r="F70" s="12" t="s">
        <v>194</v>
      </c>
      <c r="G70" s="34">
        <v>45292</v>
      </c>
      <c r="H70" s="33" t="s">
        <v>382</v>
      </c>
      <c r="I70" s="13">
        <v>40000</v>
      </c>
      <c r="J70" s="4">
        <f t="shared" si="5"/>
        <v>1148</v>
      </c>
      <c r="K70" s="4">
        <v>442.65</v>
      </c>
      <c r="L70" s="4">
        <f t="shared" si="6"/>
        <v>1216</v>
      </c>
      <c r="M70" s="4">
        <v>25</v>
      </c>
      <c r="N70" s="4">
        <f t="shared" si="2"/>
        <v>2831.65</v>
      </c>
      <c r="O70" s="4">
        <f t="shared" si="3"/>
        <v>37168.35</v>
      </c>
    </row>
    <row r="71" spans="1:15" ht="15" x14ac:dyDescent="0.25">
      <c r="A71" s="2">
        <f t="shared" si="4"/>
        <v>63</v>
      </c>
      <c r="B71" s="11" t="s">
        <v>381</v>
      </c>
      <c r="C71" s="12" t="s">
        <v>13</v>
      </c>
      <c r="D71" s="3" t="s">
        <v>43</v>
      </c>
      <c r="E71" s="3" t="s">
        <v>18</v>
      </c>
      <c r="F71" s="12" t="s">
        <v>194</v>
      </c>
      <c r="G71" s="34">
        <v>45293</v>
      </c>
      <c r="H71" s="33" t="s">
        <v>380</v>
      </c>
      <c r="I71" s="13">
        <v>60000</v>
      </c>
      <c r="J71" s="4">
        <f t="shared" si="5"/>
        <v>1722</v>
      </c>
      <c r="K71" s="4">
        <v>3486.68</v>
      </c>
      <c r="L71" s="4">
        <f t="shared" si="6"/>
        <v>1824</v>
      </c>
      <c r="M71" s="4">
        <v>25</v>
      </c>
      <c r="N71" s="4">
        <f t="shared" ref="N71" si="47">SUM(J71:M71)</f>
        <v>7057.68</v>
      </c>
      <c r="O71" s="4">
        <f t="shared" ref="O71" si="48">I71-N71</f>
        <v>52942.32</v>
      </c>
    </row>
    <row r="72" spans="1:15" ht="13.5" customHeight="1" x14ac:dyDescent="0.25">
      <c r="A72" s="2">
        <f t="shared" si="4"/>
        <v>64</v>
      </c>
      <c r="B72" s="25" t="s">
        <v>333</v>
      </c>
      <c r="C72" s="12" t="s">
        <v>15</v>
      </c>
      <c r="D72" s="3" t="s">
        <v>306</v>
      </c>
      <c r="E72" s="3" t="s">
        <v>334</v>
      </c>
      <c r="F72" s="12" t="s">
        <v>194</v>
      </c>
      <c r="G72" s="34">
        <v>45292</v>
      </c>
      <c r="H72" s="33" t="s">
        <v>382</v>
      </c>
      <c r="I72" s="13">
        <v>50000</v>
      </c>
      <c r="J72" s="4">
        <f t="shared" si="5"/>
        <v>1435</v>
      </c>
      <c r="K72" s="4">
        <v>1854</v>
      </c>
      <c r="L72" s="4">
        <f t="shared" si="6"/>
        <v>1520</v>
      </c>
      <c r="M72" s="4">
        <v>25</v>
      </c>
      <c r="N72" s="4">
        <f t="shared" si="2"/>
        <v>4834</v>
      </c>
      <c r="O72" s="4">
        <f t="shared" si="3"/>
        <v>45166</v>
      </c>
    </row>
    <row r="73" spans="1:15" ht="15" x14ac:dyDescent="0.25">
      <c r="A73" s="2">
        <f t="shared" si="4"/>
        <v>65</v>
      </c>
      <c r="B73" s="11" t="s">
        <v>253</v>
      </c>
      <c r="C73" s="12" t="s">
        <v>15</v>
      </c>
      <c r="D73" s="3" t="s">
        <v>306</v>
      </c>
      <c r="E73" s="3" t="s">
        <v>254</v>
      </c>
      <c r="F73" s="12" t="s">
        <v>194</v>
      </c>
      <c r="G73" s="34">
        <v>45293</v>
      </c>
      <c r="H73" s="34" t="s">
        <v>380</v>
      </c>
      <c r="I73" s="13">
        <v>115000</v>
      </c>
      <c r="J73" s="4">
        <f>I73*2.87%</f>
        <v>3300.5</v>
      </c>
      <c r="K73" s="4">
        <v>15633.74</v>
      </c>
      <c r="L73" s="4">
        <f>I73*3.04%</f>
        <v>3496</v>
      </c>
      <c r="M73" s="4">
        <v>25</v>
      </c>
      <c r="N73" s="4">
        <f>SUM(J73:M73)</f>
        <v>22455.239999999998</v>
      </c>
      <c r="O73" s="4">
        <f>I73-N73</f>
        <v>92544.760000000009</v>
      </c>
    </row>
    <row r="74" spans="1:15" ht="15" x14ac:dyDescent="0.25">
      <c r="A74" s="2">
        <f t="shared" si="4"/>
        <v>66</v>
      </c>
      <c r="B74" s="11" t="s">
        <v>45</v>
      </c>
      <c r="C74" s="12" t="s">
        <v>13</v>
      </c>
      <c r="D74" s="3" t="s">
        <v>46</v>
      </c>
      <c r="E74" s="3" t="s">
        <v>47</v>
      </c>
      <c r="F74" s="12" t="s">
        <v>194</v>
      </c>
      <c r="G74" s="34">
        <v>45292</v>
      </c>
      <c r="H74" s="33" t="s">
        <v>382</v>
      </c>
      <c r="I74" s="13">
        <v>75000</v>
      </c>
      <c r="J74" s="4">
        <f t="shared" si="5"/>
        <v>2152.5</v>
      </c>
      <c r="K74" s="4">
        <v>5966.28</v>
      </c>
      <c r="L74" s="4">
        <f t="shared" si="6"/>
        <v>2280</v>
      </c>
      <c r="M74" s="4">
        <v>22134.28</v>
      </c>
      <c r="N74" s="4">
        <f t="shared" si="2"/>
        <v>32533.059999999998</v>
      </c>
      <c r="O74" s="4">
        <f t="shared" si="3"/>
        <v>42466.94</v>
      </c>
    </row>
    <row r="75" spans="1:15" ht="15" x14ac:dyDescent="0.25">
      <c r="A75" s="2">
        <f t="shared" si="4"/>
        <v>67</v>
      </c>
      <c r="B75" s="11" t="s">
        <v>130</v>
      </c>
      <c r="C75" s="12" t="s">
        <v>13</v>
      </c>
      <c r="D75" s="3" t="s">
        <v>46</v>
      </c>
      <c r="E75" s="3" t="s">
        <v>353</v>
      </c>
      <c r="F75" s="12" t="s">
        <v>194</v>
      </c>
      <c r="G75" s="34">
        <v>45292</v>
      </c>
      <c r="H75" s="33" t="s">
        <v>382</v>
      </c>
      <c r="I75" s="13">
        <v>37000</v>
      </c>
      <c r="J75" s="4">
        <f t="shared" si="5"/>
        <v>1061.9000000000001</v>
      </c>
      <c r="K75" s="4">
        <v>19.25</v>
      </c>
      <c r="L75" s="4">
        <f t="shared" si="6"/>
        <v>1124.8</v>
      </c>
      <c r="M75" s="4">
        <v>6354.88</v>
      </c>
      <c r="N75" s="4">
        <f t="shared" si="2"/>
        <v>8560.83</v>
      </c>
      <c r="O75" s="4">
        <f t="shared" si="3"/>
        <v>28439.17</v>
      </c>
    </row>
    <row r="76" spans="1:15" ht="15" x14ac:dyDescent="0.25">
      <c r="A76" s="2">
        <f t="shared" si="4"/>
        <v>68</v>
      </c>
      <c r="B76" s="11" t="s">
        <v>418</v>
      </c>
      <c r="C76" s="12" t="s">
        <v>15</v>
      </c>
      <c r="D76" s="3" t="s">
        <v>419</v>
      </c>
      <c r="E76" s="3" t="s">
        <v>420</v>
      </c>
      <c r="F76" s="12" t="s">
        <v>194</v>
      </c>
      <c r="G76" s="34">
        <v>45597</v>
      </c>
      <c r="H76" s="34">
        <v>45777</v>
      </c>
      <c r="I76" s="13">
        <v>160000</v>
      </c>
      <c r="J76" s="4">
        <f t="shared" si="5"/>
        <v>4592</v>
      </c>
      <c r="K76" s="4">
        <v>26218.87</v>
      </c>
      <c r="L76" s="4">
        <f t="shared" si="6"/>
        <v>4864</v>
      </c>
      <c r="M76" s="4">
        <v>25</v>
      </c>
      <c r="N76" s="4">
        <f t="shared" ref="N76" si="49">SUM(J76:M76)</f>
        <v>35699.869999999995</v>
      </c>
      <c r="O76" s="4">
        <f t="shared" ref="O76" si="50">I76-N76</f>
        <v>124300.13</v>
      </c>
    </row>
    <row r="77" spans="1:15" ht="15" x14ac:dyDescent="0.25">
      <c r="A77" s="2">
        <f t="shared" si="4"/>
        <v>69</v>
      </c>
      <c r="B77" s="25" t="s">
        <v>335</v>
      </c>
      <c r="C77" s="12" t="s">
        <v>15</v>
      </c>
      <c r="D77" s="3" t="s">
        <v>19</v>
      </c>
      <c r="E77" s="3" t="s">
        <v>363</v>
      </c>
      <c r="F77" s="12" t="s">
        <v>194</v>
      </c>
      <c r="G77" s="34">
        <v>44938</v>
      </c>
      <c r="H77" s="33" t="s">
        <v>364</v>
      </c>
      <c r="I77" s="13">
        <v>105000</v>
      </c>
      <c r="J77" s="4">
        <f>I77*2.87%</f>
        <v>3013.5</v>
      </c>
      <c r="K77" s="4">
        <v>13281.49</v>
      </c>
      <c r="L77" s="4">
        <f>I77*3.04%</f>
        <v>3192</v>
      </c>
      <c r="M77" s="4">
        <v>25</v>
      </c>
      <c r="N77" s="4">
        <f>SUM(J77:M77)</f>
        <v>19511.989999999998</v>
      </c>
      <c r="O77" s="4">
        <f>I77-N77</f>
        <v>85488.010000000009</v>
      </c>
    </row>
    <row r="78" spans="1:15" ht="15" x14ac:dyDescent="0.25">
      <c r="A78" s="2">
        <f t="shared" si="4"/>
        <v>70</v>
      </c>
      <c r="B78" s="25" t="s">
        <v>280</v>
      </c>
      <c r="C78" s="12" t="s">
        <v>15</v>
      </c>
      <c r="D78" s="3" t="s">
        <v>19</v>
      </c>
      <c r="E78" s="3" t="s">
        <v>400</v>
      </c>
      <c r="F78" s="12" t="s">
        <v>194</v>
      </c>
      <c r="G78" s="34">
        <v>44936</v>
      </c>
      <c r="H78" s="34">
        <v>45382</v>
      </c>
      <c r="I78" s="13">
        <v>70000</v>
      </c>
      <c r="J78" s="4">
        <f t="shared" si="5"/>
        <v>2009</v>
      </c>
      <c r="K78" s="4">
        <v>5368.48</v>
      </c>
      <c r="L78" s="4">
        <f t="shared" si="6"/>
        <v>2128</v>
      </c>
      <c r="M78" s="4">
        <v>25</v>
      </c>
      <c r="N78" s="4">
        <f t="shared" si="2"/>
        <v>9530.48</v>
      </c>
      <c r="O78" s="4">
        <f t="shared" si="3"/>
        <v>60469.520000000004</v>
      </c>
    </row>
    <row r="79" spans="1:15" ht="15" x14ac:dyDescent="0.25">
      <c r="A79" s="2">
        <f t="shared" si="4"/>
        <v>71</v>
      </c>
      <c r="B79" s="11" t="s">
        <v>131</v>
      </c>
      <c r="C79" s="12" t="s">
        <v>13</v>
      </c>
      <c r="D79" s="3" t="s">
        <v>19</v>
      </c>
      <c r="E79" s="3" t="s">
        <v>132</v>
      </c>
      <c r="F79" s="12" t="s">
        <v>194</v>
      </c>
      <c r="G79" s="34">
        <v>45292</v>
      </c>
      <c r="H79" s="33" t="s">
        <v>382</v>
      </c>
      <c r="I79" s="13">
        <v>65000</v>
      </c>
      <c r="J79" s="4">
        <f t="shared" si="5"/>
        <v>1865.5</v>
      </c>
      <c r="K79" s="4">
        <v>4427.58</v>
      </c>
      <c r="L79" s="4">
        <f t="shared" si="6"/>
        <v>1976</v>
      </c>
      <c r="M79" s="4">
        <v>25</v>
      </c>
      <c r="N79" s="4">
        <f t="shared" si="2"/>
        <v>8294.08</v>
      </c>
      <c r="O79" s="4">
        <f t="shared" si="3"/>
        <v>56705.919999999998</v>
      </c>
    </row>
    <row r="80" spans="1:15" ht="15" x14ac:dyDescent="0.25">
      <c r="A80" s="2">
        <f t="shared" si="4"/>
        <v>72</v>
      </c>
      <c r="B80" s="11" t="s">
        <v>387</v>
      </c>
      <c r="C80" s="12" t="s">
        <v>15</v>
      </c>
      <c r="D80" s="3" t="s">
        <v>19</v>
      </c>
      <c r="E80" s="3" t="s">
        <v>388</v>
      </c>
      <c r="F80" s="12" t="s">
        <v>194</v>
      </c>
      <c r="G80" s="34">
        <v>45383</v>
      </c>
      <c r="H80" s="34">
        <v>45565</v>
      </c>
      <c r="I80" s="13">
        <v>45000</v>
      </c>
      <c r="J80" s="4">
        <f t="shared" ref="J80" si="51">I80*2.87%</f>
        <v>1291.5</v>
      </c>
      <c r="K80" s="4">
        <v>1148.33</v>
      </c>
      <c r="L80" s="4">
        <f t="shared" ref="L80" si="52">I80*3.04%</f>
        <v>1368</v>
      </c>
      <c r="M80" s="4">
        <v>25</v>
      </c>
      <c r="N80" s="4">
        <f t="shared" ref="N80" si="53">SUM(J80:M80)</f>
        <v>3832.83</v>
      </c>
      <c r="O80" s="4">
        <f t="shared" ref="O80" si="54">I80-N80</f>
        <v>41167.17</v>
      </c>
    </row>
    <row r="81" spans="1:15" ht="15" x14ac:dyDescent="0.25">
      <c r="A81" s="2">
        <f t="shared" si="4"/>
        <v>73</v>
      </c>
      <c r="B81" s="11" t="s">
        <v>133</v>
      </c>
      <c r="C81" s="12" t="s">
        <v>15</v>
      </c>
      <c r="D81" s="3" t="s">
        <v>48</v>
      </c>
      <c r="E81" s="3" t="s">
        <v>352</v>
      </c>
      <c r="F81" s="12" t="s">
        <v>194</v>
      </c>
      <c r="G81" s="34">
        <v>45292</v>
      </c>
      <c r="H81" s="33" t="s">
        <v>382</v>
      </c>
      <c r="I81" s="13">
        <v>45000</v>
      </c>
      <c r="J81" s="4">
        <f t="shared" si="5"/>
        <v>1291.5</v>
      </c>
      <c r="K81" s="4">
        <v>1148.33</v>
      </c>
      <c r="L81" s="4">
        <f t="shared" si="6"/>
        <v>1368</v>
      </c>
      <c r="M81" s="4">
        <v>25</v>
      </c>
      <c r="N81" s="4">
        <f t="shared" ref="N81:N114" si="55">SUM(J81:M81)</f>
        <v>3832.83</v>
      </c>
      <c r="O81" s="4">
        <f t="shared" si="3"/>
        <v>41167.17</v>
      </c>
    </row>
    <row r="82" spans="1:15" ht="15" x14ac:dyDescent="0.25">
      <c r="A82" s="2">
        <f t="shared" si="4"/>
        <v>74</v>
      </c>
      <c r="B82" s="25" t="s">
        <v>281</v>
      </c>
      <c r="C82" s="12" t="s">
        <v>15</v>
      </c>
      <c r="D82" s="3" t="s">
        <v>48</v>
      </c>
      <c r="E82" s="25" t="s">
        <v>283</v>
      </c>
      <c r="F82" s="12" t="s">
        <v>194</v>
      </c>
      <c r="G82" s="34">
        <v>44936</v>
      </c>
      <c r="H82" s="34">
        <v>45382</v>
      </c>
      <c r="I82" s="13">
        <v>105000</v>
      </c>
      <c r="J82" s="4">
        <f t="shared" si="5"/>
        <v>3013.5</v>
      </c>
      <c r="K82" s="4">
        <v>13281.49</v>
      </c>
      <c r="L82" s="4">
        <f t="shared" si="6"/>
        <v>3192</v>
      </c>
      <c r="M82" s="4">
        <v>25</v>
      </c>
      <c r="N82" s="4">
        <f t="shared" ref="N82:N87" si="56">SUM(J82:M82)</f>
        <v>19511.989999999998</v>
      </c>
      <c r="O82" s="4">
        <f t="shared" si="3"/>
        <v>85488.010000000009</v>
      </c>
    </row>
    <row r="83" spans="1:15" ht="15" x14ac:dyDescent="0.25">
      <c r="A83" s="2">
        <f t="shared" si="4"/>
        <v>75</v>
      </c>
      <c r="B83" s="25" t="s">
        <v>282</v>
      </c>
      <c r="C83" s="12" t="s">
        <v>15</v>
      </c>
      <c r="D83" s="3" t="s">
        <v>48</v>
      </c>
      <c r="E83" s="25" t="s">
        <v>284</v>
      </c>
      <c r="F83" s="12" t="s">
        <v>194</v>
      </c>
      <c r="G83" s="34">
        <v>44936</v>
      </c>
      <c r="H83" s="34">
        <v>45382</v>
      </c>
      <c r="I83" s="13">
        <v>70000</v>
      </c>
      <c r="J83" s="4">
        <f t="shared" si="5"/>
        <v>2009</v>
      </c>
      <c r="K83" s="4">
        <v>5368.48</v>
      </c>
      <c r="L83" s="4">
        <f t="shared" si="6"/>
        <v>2128</v>
      </c>
      <c r="M83" s="4">
        <v>25</v>
      </c>
      <c r="N83" s="4">
        <f t="shared" si="56"/>
        <v>9530.48</v>
      </c>
      <c r="O83" s="4">
        <f t="shared" si="3"/>
        <v>60469.520000000004</v>
      </c>
    </row>
    <row r="84" spans="1:15" ht="15" x14ac:dyDescent="0.25">
      <c r="A84" s="2">
        <f t="shared" si="4"/>
        <v>76</v>
      </c>
      <c r="B84" s="25" t="s">
        <v>285</v>
      </c>
      <c r="C84" s="12" t="s">
        <v>15</v>
      </c>
      <c r="D84" s="3" t="s">
        <v>48</v>
      </c>
      <c r="E84" s="3" t="s">
        <v>20</v>
      </c>
      <c r="F84" s="12" t="s">
        <v>194</v>
      </c>
      <c r="G84" s="34">
        <v>44936</v>
      </c>
      <c r="H84" s="34">
        <v>45382</v>
      </c>
      <c r="I84" s="13">
        <v>40000</v>
      </c>
      <c r="J84" s="4">
        <f t="shared" si="5"/>
        <v>1148</v>
      </c>
      <c r="K84" s="4">
        <v>442.65</v>
      </c>
      <c r="L84" s="4">
        <f t="shared" si="6"/>
        <v>1216</v>
      </c>
      <c r="M84" s="4">
        <v>25</v>
      </c>
      <c r="N84" s="4">
        <f t="shared" si="56"/>
        <v>2831.65</v>
      </c>
      <c r="O84" s="4">
        <f t="shared" si="3"/>
        <v>37168.35</v>
      </c>
    </row>
    <row r="85" spans="1:15" ht="15" x14ac:dyDescent="0.25">
      <c r="A85" s="2">
        <f t="shared" ref="A85:A148" si="57">A84+1</f>
        <v>77</v>
      </c>
      <c r="B85" s="25" t="s">
        <v>292</v>
      </c>
      <c r="C85" s="12" t="s">
        <v>15</v>
      </c>
      <c r="D85" s="3" t="s">
        <v>48</v>
      </c>
      <c r="E85" s="25" t="s">
        <v>295</v>
      </c>
      <c r="F85" s="12" t="s">
        <v>194</v>
      </c>
      <c r="G85" s="34">
        <v>44937</v>
      </c>
      <c r="H85" s="33" t="s">
        <v>362</v>
      </c>
      <c r="I85" s="13">
        <v>40000</v>
      </c>
      <c r="J85" s="4">
        <f t="shared" ref="J85:J94" si="58">I85*2.87%</f>
        <v>1148</v>
      </c>
      <c r="K85" s="4">
        <v>442.65</v>
      </c>
      <c r="L85" s="4">
        <f t="shared" si="6"/>
        <v>1216</v>
      </c>
      <c r="M85" s="4">
        <v>25</v>
      </c>
      <c r="N85" s="4">
        <f t="shared" si="56"/>
        <v>2831.65</v>
      </c>
      <c r="O85" s="4">
        <f t="shared" ref="O85:O89" si="59">I85-N85</f>
        <v>37168.35</v>
      </c>
    </row>
    <row r="86" spans="1:15" ht="13.5" customHeight="1" x14ac:dyDescent="0.25">
      <c r="A86" s="2">
        <f t="shared" si="57"/>
        <v>78</v>
      </c>
      <c r="B86" s="25" t="s">
        <v>293</v>
      </c>
      <c r="C86" s="12" t="s">
        <v>15</v>
      </c>
      <c r="D86" s="3" t="s">
        <v>48</v>
      </c>
      <c r="E86" s="25" t="s">
        <v>295</v>
      </c>
      <c r="F86" s="12" t="s">
        <v>194</v>
      </c>
      <c r="G86" s="34">
        <v>44937</v>
      </c>
      <c r="H86" s="33" t="s">
        <v>362</v>
      </c>
      <c r="I86" s="13">
        <v>40000</v>
      </c>
      <c r="J86" s="4">
        <f t="shared" si="58"/>
        <v>1148</v>
      </c>
      <c r="K86" s="4">
        <v>442.65</v>
      </c>
      <c r="L86" s="4">
        <f t="shared" si="6"/>
        <v>1216</v>
      </c>
      <c r="M86" s="4">
        <v>25</v>
      </c>
      <c r="N86" s="4">
        <f t="shared" si="56"/>
        <v>2831.65</v>
      </c>
      <c r="O86" s="4">
        <f t="shared" si="59"/>
        <v>37168.35</v>
      </c>
    </row>
    <row r="87" spans="1:15" ht="15" x14ac:dyDescent="0.25">
      <c r="A87" s="2">
        <f t="shared" si="57"/>
        <v>79</v>
      </c>
      <c r="B87" s="25" t="s">
        <v>294</v>
      </c>
      <c r="C87" s="12" t="s">
        <v>13</v>
      </c>
      <c r="D87" s="3" t="s">
        <v>48</v>
      </c>
      <c r="E87" s="25" t="s">
        <v>296</v>
      </c>
      <c r="F87" s="12" t="s">
        <v>194</v>
      </c>
      <c r="G87" s="34">
        <v>44937</v>
      </c>
      <c r="H87" s="33" t="s">
        <v>362</v>
      </c>
      <c r="I87" s="13">
        <v>70000</v>
      </c>
      <c r="J87" s="4">
        <f t="shared" si="58"/>
        <v>2009</v>
      </c>
      <c r="K87" s="4">
        <v>5368.48</v>
      </c>
      <c r="L87" s="4">
        <f t="shared" si="6"/>
        <v>2128</v>
      </c>
      <c r="M87" s="4">
        <v>25</v>
      </c>
      <c r="N87" s="4">
        <f t="shared" si="56"/>
        <v>9530.48</v>
      </c>
      <c r="O87" s="4">
        <f t="shared" si="59"/>
        <v>60469.520000000004</v>
      </c>
    </row>
    <row r="88" spans="1:15" ht="15" x14ac:dyDescent="0.25">
      <c r="A88" s="2">
        <f t="shared" si="57"/>
        <v>80</v>
      </c>
      <c r="B88" s="11" t="s">
        <v>368</v>
      </c>
      <c r="C88" s="12" t="s">
        <v>13</v>
      </c>
      <c r="D88" s="3" t="s">
        <v>48</v>
      </c>
      <c r="E88" s="3" t="s">
        <v>352</v>
      </c>
      <c r="F88" s="12" t="s">
        <v>194</v>
      </c>
      <c r="G88" s="34">
        <v>44937</v>
      </c>
      <c r="H88" s="33" t="s">
        <v>362</v>
      </c>
      <c r="I88" s="13">
        <v>40000</v>
      </c>
      <c r="J88" s="4">
        <f t="shared" si="58"/>
        <v>1148</v>
      </c>
      <c r="K88" s="4">
        <v>185.33</v>
      </c>
      <c r="L88" s="4">
        <f t="shared" ref="L88:L94" si="60">I88*3.04%</f>
        <v>1216</v>
      </c>
      <c r="M88" s="4">
        <v>1740.46</v>
      </c>
      <c r="N88" s="4">
        <f t="shared" ref="N88:N89" si="61">SUM(J88:M88)</f>
        <v>4289.79</v>
      </c>
      <c r="O88" s="4">
        <f t="shared" si="59"/>
        <v>35710.21</v>
      </c>
    </row>
    <row r="89" spans="1:15" ht="15" x14ac:dyDescent="0.25">
      <c r="A89" s="2">
        <f t="shared" si="57"/>
        <v>81</v>
      </c>
      <c r="B89" s="11" t="s">
        <v>372</v>
      </c>
      <c r="C89" s="12" t="s">
        <v>15</v>
      </c>
      <c r="D89" s="3" t="s">
        <v>48</v>
      </c>
      <c r="E89" s="3" t="s">
        <v>377</v>
      </c>
      <c r="F89" s="12" t="s">
        <v>194</v>
      </c>
      <c r="G89" s="34">
        <v>45292</v>
      </c>
      <c r="H89" s="34">
        <v>45473</v>
      </c>
      <c r="I89" s="13">
        <v>80000</v>
      </c>
      <c r="J89" s="4">
        <f t="shared" si="58"/>
        <v>2296</v>
      </c>
      <c r="K89" s="4">
        <v>7400.87</v>
      </c>
      <c r="L89" s="4">
        <f t="shared" si="60"/>
        <v>2432</v>
      </c>
      <c r="M89" s="4">
        <v>25</v>
      </c>
      <c r="N89" s="4">
        <f t="shared" si="61"/>
        <v>12153.869999999999</v>
      </c>
      <c r="O89" s="4">
        <f t="shared" si="59"/>
        <v>67846.13</v>
      </c>
    </row>
    <row r="90" spans="1:15" ht="15" x14ac:dyDescent="0.25">
      <c r="A90" s="2">
        <f t="shared" si="57"/>
        <v>82</v>
      </c>
      <c r="B90" s="11" t="s">
        <v>401</v>
      </c>
      <c r="C90" s="12" t="s">
        <v>13</v>
      </c>
      <c r="D90" s="3" t="s">
        <v>48</v>
      </c>
      <c r="E90" s="3" t="s">
        <v>402</v>
      </c>
      <c r="F90" s="12" t="s">
        <v>194</v>
      </c>
      <c r="G90" s="34">
        <v>45474</v>
      </c>
      <c r="H90" s="34">
        <v>45657</v>
      </c>
      <c r="I90" s="13">
        <v>90000</v>
      </c>
      <c r="J90" s="4">
        <f t="shared" si="58"/>
        <v>2583</v>
      </c>
      <c r="K90" s="4">
        <v>9753.1200000000008</v>
      </c>
      <c r="L90" s="4">
        <f t="shared" si="60"/>
        <v>2736</v>
      </c>
      <c r="M90" s="4">
        <v>25</v>
      </c>
      <c r="N90" s="4">
        <f t="shared" ref="N90" si="62">SUM(J90:M90)</f>
        <v>15097.12</v>
      </c>
      <c r="O90" s="4">
        <f t="shared" ref="O90" si="63">I90-N90</f>
        <v>74902.880000000005</v>
      </c>
    </row>
    <row r="91" spans="1:15" ht="15" x14ac:dyDescent="0.25">
      <c r="A91" s="2">
        <f t="shared" si="57"/>
        <v>83</v>
      </c>
      <c r="B91" s="11" t="s">
        <v>409</v>
      </c>
      <c r="C91" s="12" t="s">
        <v>15</v>
      </c>
      <c r="D91" s="3" t="s">
        <v>48</v>
      </c>
      <c r="E91" s="3" t="s">
        <v>410</v>
      </c>
      <c r="F91" s="12" t="s">
        <v>194</v>
      </c>
      <c r="G91" s="34">
        <v>45536</v>
      </c>
      <c r="H91" s="34">
        <v>45716</v>
      </c>
      <c r="I91" s="13">
        <v>65000</v>
      </c>
      <c r="J91" s="4">
        <f t="shared" si="58"/>
        <v>1865.5</v>
      </c>
      <c r="K91" s="4">
        <v>4427.58</v>
      </c>
      <c r="L91" s="4">
        <f t="shared" si="60"/>
        <v>1976</v>
      </c>
      <c r="M91" s="4">
        <v>25</v>
      </c>
      <c r="N91" s="4">
        <f>SUM(J91:M91)</f>
        <v>8294.08</v>
      </c>
      <c r="O91" s="4">
        <f>I91-N91</f>
        <v>56705.919999999998</v>
      </c>
    </row>
    <row r="92" spans="1:15" ht="15" x14ac:dyDescent="0.25">
      <c r="A92" s="2">
        <f t="shared" si="57"/>
        <v>84</v>
      </c>
      <c r="B92" s="11" t="s">
        <v>414</v>
      </c>
      <c r="C92" s="12" t="s">
        <v>15</v>
      </c>
      <c r="D92" s="3" t="s">
        <v>48</v>
      </c>
      <c r="E92" s="3" t="s">
        <v>352</v>
      </c>
      <c r="F92" s="12" t="s">
        <v>194</v>
      </c>
      <c r="G92" s="34">
        <v>45566</v>
      </c>
      <c r="H92" s="34">
        <v>45747</v>
      </c>
      <c r="I92" s="13">
        <v>45000</v>
      </c>
      <c r="J92" s="4">
        <f t="shared" si="58"/>
        <v>1291.5</v>
      </c>
      <c r="K92" s="4">
        <v>1148.33</v>
      </c>
      <c r="L92" s="4">
        <f t="shared" si="60"/>
        <v>1368</v>
      </c>
      <c r="M92" s="4">
        <v>2525</v>
      </c>
      <c r="N92" s="4">
        <f>SUM(J92:M92)</f>
        <v>6332.83</v>
      </c>
      <c r="O92" s="4">
        <f>I92-N92</f>
        <v>38667.17</v>
      </c>
    </row>
    <row r="93" spans="1:15" ht="15" x14ac:dyDescent="0.25">
      <c r="A93" s="2">
        <f t="shared" si="57"/>
        <v>85</v>
      </c>
      <c r="B93" s="11" t="s">
        <v>421</v>
      </c>
      <c r="C93" s="12" t="s">
        <v>15</v>
      </c>
      <c r="D93" s="3" t="s">
        <v>48</v>
      </c>
      <c r="E93" s="25" t="s">
        <v>283</v>
      </c>
      <c r="F93" s="12" t="s">
        <v>194</v>
      </c>
      <c r="G93" s="34">
        <v>45597</v>
      </c>
      <c r="H93" s="34">
        <v>45777</v>
      </c>
      <c r="I93" s="13">
        <v>105000</v>
      </c>
      <c r="J93" s="4">
        <f t="shared" si="58"/>
        <v>3013.5</v>
      </c>
      <c r="K93" s="4">
        <v>12852.63</v>
      </c>
      <c r="L93" s="4">
        <f t="shared" si="60"/>
        <v>3192</v>
      </c>
      <c r="M93" s="4">
        <v>1740.46</v>
      </c>
      <c r="N93" s="4">
        <f t="shared" ref="N93:N94" si="64">SUM(J93:M93)</f>
        <v>20798.589999999997</v>
      </c>
      <c r="O93" s="4">
        <f t="shared" ref="O93:O94" si="65">I93-N93</f>
        <v>84201.41</v>
      </c>
    </row>
    <row r="94" spans="1:15" ht="15" x14ac:dyDescent="0.25">
      <c r="A94" s="2">
        <f t="shared" si="57"/>
        <v>86</v>
      </c>
      <c r="B94" s="11" t="s">
        <v>422</v>
      </c>
      <c r="C94" s="12" t="s">
        <v>15</v>
      </c>
      <c r="D94" s="3" t="s">
        <v>48</v>
      </c>
      <c r="E94" s="3" t="s">
        <v>410</v>
      </c>
      <c r="F94" s="12" t="s">
        <v>194</v>
      </c>
      <c r="G94" s="34">
        <v>45597</v>
      </c>
      <c r="H94" s="34">
        <v>45777</v>
      </c>
      <c r="I94" s="13">
        <v>70000</v>
      </c>
      <c r="J94" s="4">
        <f t="shared" si="58"/>
        <v>2009</v>
      </c>
      <c r="K94" s="4">
        <v>5368.48</v>
      </c>
      <c r="L94" s="4">
        <f t="shared" si="60"/>
        <v>2128</v>
      </c>
      <c r="M94" s="4">
        <v>25</v>
      </c>
      <c r="N94" s="4">
        <f t="shared" si="64"/>
        <v>9530.48</v>
      </c>
      <c r="O94" s="4">
        <f t="shared" si="65"/>
        <v>60469.520000000004</v>
      </c>
    </row>
    <row r="95" spans="1:15" ht="15" x14ac:dyDescent="0.25">
      <c r="A95" s="2">
        <f t="shared" si="57"/>
        <v>87</v>
      </c>
      <c r="B95" s="11" t="s">
        <v>423</v>
      </c>
      <c r="C95" s="12" t="s">
        <v>15</v>
      </c>
      <c r="D95" s="3" t="s">
        <v>48</v>
      </c>
      <c r="E95" s="3" t="s">
        <v>424</v>
      </c>
      <c r="F95" s="12" t="s">
        <v>194</v>
      </c>
      <c r="G95" s="34">
        <v>45627</v>
      </c>
      <c r="H95" s="34">
        <v>45808</v>
      </c>
      <c r="I95" s="13">
        <v>70000</v>
      </c>
      <c r="J95" s="4">
        <f t="shared" ref="J95" si="66">I95*2.87%</f>
        <v>2009</v>
      </c>
      <c r="K95" s="4">
        <v>5368.48</v>
      </c>
      <c r="L95" s="4">
        <f t="shared" ref="L95" si="67">I95*3.04%</f>
        <v>2128</v>
      </c>
      <c r="M95" s="4">
        <v>25</v>
      </c>
      <c r="N95" s="4">
        <f t="shared" ref="N95" si="68">SUM(J95:M95)</f>
        <v>9530.48</v>
      </c>
      <c r="O95" s="4">
        <f t="shared" ref="O95" si="69">I95-N95</f>
        <v>60469.520000000004</v>
      </c>
    </row>
    <row r="96" spans="1:15" ht="15" x14ac:dyDescent="0.25">
      <c r="A96" s="2">
        <f t="shared" si="57"/>
        <v>88</v>
      </c>
      <c r="B96" s="25" t="s">
        <v>225</v>
      </c>
      <c r="C96" s="12" t="s">
        <v>13</v>
      </c>
      <c r="D96" s="3" t="s">
        <v>21</v>
      </c>
      <c r="E96" s="25" t="s">
        <v>23</v>
      </c>
      <c r="F96" s="12" t="s">
        <v>194</v>
      </c>
      <c r="G96" s="34">
        <v>45292</v>
      </c>
      <c r="H96" s="33" t="s">
        <v>382</v>
      </c>
      <c r="I96" s="28">
        <v>50000</v>
      </c>
      <c r="J96" s="4">
        <f t="shared" ref="J96:J102" si="70">I96*2.87%</f>
        <v>1435</v>
      </c>
      <c r="K96" s="4">
        <v>1854</v>
      </c>
      <c r="L96" s="4">
        <f t="shared" si="6"/>
        <v>1520</v>
      </c>
      <c r="M96" s="4">
        <v>25</v>
      </c>
      <c r="N96" s="4">
        <f t="shared" ref="N96:N102" si="71">SUM(J96:M96)</f>
        <v>4834</v>
      </c>
      <c r="O96" s="4">
        <f t="shared" ref="O96:O102" si="72">I96-N96</f>
        <v>45166</v>
      </c>
    </row>
    <row r="97" spans="1:15" ht="15" x14ac:dyDescent="0.25">
      <c r="A97" s="2">
        <f t="shared" si="57"/>
        <v>89</v>
      </c>
      <c r="B97" s="25" t="s">
        <v>238</v>
      </c>
      <c r="C97" s="12" t="s">
        <v>13</v>
      </c>
      <c r="D97" s="3" t="s">
        <v>21</v>
      </c>
      <c r="E97" s="25" t="s">
        <v>22</v>
      </c>
      <c r="F97" s="12" t="s">
        <v>194</v>
      </c>
      <c r="G97" s="34">
        <v>45292</v>
      </c>
      <c r="H97" s="33" t="s">
        <v>382</v>
      </c>
      <c r="I97" s="28">
        <v>37000</v>
      </c>
      <c r="J97" s="4">
        <f t="shared" ref="J97:J100" si="73">I97*2.87%</f>
        <v>1061.9000000000001</v>
      </c>
      <c r="K97" s="4">
        <v>19.25</v>
      </c>
      <c r="L97" s="4">
        <f t="shared" ref="L97:L100" si="74">I97*3.04%</f>
        <v>1124.8</v>
      </c>
      <c r="M97" s="4">
        <v>25</v>
      </c>
      <c r="N97" s="4">
        <f t="shared" ref="N97:N100" si="75">SUM(J97:M97)</f>
        <v>2230.9499999999998</v>
      </c>
      <c r="O97" s="4">
        <f t="shared" ref="O97:O100" si="76">I97-N97</f>
        <v>34769.050000000003</v>
      </c>
    </row>
    <row r="98" spans="1:15" ht="15" x14ac:dyDescent="0.25">
      <c r="A98" s="2">
        <f t="shared" si="57"/>
        <v>90</v>
      </c>
      <c r="B98" s="25" t="s">
        <v>239</v>
      </c>
      <c r="C98" s="12" t="s">
        <v>13</v>
      </c>
      <c r="D98" s="3" t="s">
        <v>21</v>
      </c>
      <c r="E98" s="25" t="s">
        <v>22</v>
      </c>
      <c r="F98" s="12" t="s">
        <v>194</v>
      </c>
      <c r="G98" s="34">
        <v>45292</v>
      </c>
      <c r="H98" s="33" t="s">
        <v>382</v>
      </c>
      <c r="I98" s="28">
        <v>37000</v>
      </c>
      <c r="J98" s="4">
        <f t="shared" si="73"/>
        <v>1061.9000000000001</v>
      </c>
      <c r="K98" s="4">
        <v>19.25</v>
      </c>
      <c r="L98" s="4">
        <f t="shared" si="74"/>
        <v>1124.8</v>
      </c>
      <c r="M98" s="4">
        <v>4114.3999999999996</v>
      </c>
      <c r="N98" s="4">
        <f t="shared" si="75"/>
        <v>6320.3499999999995</v>
      </c>
      <c r="O98" s="4">
        <f t="shared" si="76"/>
        <v>30679.65</v>
      </c>
    </row>
    <row r="99" spans="1:15" ht="15" x14ac:dyDescent="0.25">
      <c r="A99" s="2">
        <f t="shared" si="57"/>
        <v>91</v>
      </c>
      <c r="B99" s="25" t="s">
        <v>240</v>
      </c>
      <c r="C99" s="12" t="s">
        <v>15</v>
      </c>
      <c r="D99" s="3" t="s">
        <v>21</v>
      </c>
      <c r="E99" s="25" t="s">
        <v>22</v>
      </c>
      <c r="F99" s="12" t="s">
        <v>194</v>
      </c>
      <c r="G99" s="34">
        <v>45292</v>
      </c>
      <c r="H99" s="33" t="s">
        <v>382</v>
      </c>
      <c r="I99" s="28">
        <v>37000</v>
      </c>
      <c r="J99" s="4">
        <f t="shared" si="73"/>
        <v>1061.9000000000001</v>
      </c>
      <c r="K99" s="4">
        <v>19.25</v>
      </c>
      <c r="L99" s="4">
        <f t="shared" si="74"/>
        <v>1124.8</v>
      </c>
      <c r="M99" s="4">
        <v>25</v>
      </c>
      <c r="N99" s="4">
        <f t="shared" si="75"/>
        <v>2230.9499999999998</v>
      </c>
      <c r="O99" s="4">
        <f t="shared" si="76"/>
        <v>34769.050000000003</v>
      </c>
    </row>
    <row r="100" spans="1:15" ht="15" x14ac:dyDescent="0.25">
      <c r="A100" s="2">
        <f t="shared" si="57"/>
        <v>92</v>
      </c>
      <c r="B100" s="25" t="s">
        <v>241</v>
      </c>
      <c r="C100" s="12" t="s">
        <v>13</v>
      </c>
      <c r="D100" s="3" t="s">
        <v>21</v>
      </c>
      <c r="E100" s="25" t="s">
        <v>22</v>
      </c>
      <c r="F100" s="12" t="s">
        <v>194</v>
      </c>
      <c r="G100" s="34">
        <v>45292</v>
      </c>
      <c r="H100" s="33" t="s">
        <v>382</v>
      </c>
      <c r="I100" s="28">
        <v>37000</v>
      </c>
      <c r="J100" s="4">
        <f t="shared" si="73"/>
        <v>1061.9000000000001</v>
      </c>
      <c r="K100" s="4">
        <v>19.25</v>
      </c>
      <c r="L100" s="4">
        <f t="shared" si="74"/>
        <v>1124.8</v>
      </c>
      <c r="M100" s="4">
        <v>9364.09</v>
      </c>
      <c r="N100" s="4">
        <f t="shared" si="75"/>
        <v>11570.04</v>
      </c>
      <c r="O100" s="4">
        <f t="shared" si="76"/>
        <v>25429.96</v>
      </c>
    </row>
    <row r="101" spans="1:15" ht="15" x14ac:dyDescent="0.25">
      <c r="A101" s="2">
        <f t="shared" si="57"/>
        <v>93</v>
      </c>
      <c r="B101" s="25" t="s">
        <v>227</v>
      </c>
      <c r="C101" s="12" t="s">
        <v>13</v>
      </c>
      <c r="D101" s="3" t="s">
        <v>21</v>
      </c>
      <c r="E101" s="25" t="s">
        <v>22</v>
      </c>
      <c r="F101" s="12" t="s">
        <v>194</v>
      </c>
      <c r="G101" s="34">
        <v>45292</v>
      </c>
      <c r="H101" s="33" t="s">
        <v>382</v>
      </c>
      <c r="I101" s="28">
        <v>37000</v>
      </c>
      <c r="J101" s="4">
        <f t="shared" si="70"/>
        <v>1061.9000000000001</v>
      </c>
      <c r="K101" s="4">
        <v>19.25</v>
      </c>
      <c r="L101" s="4">
        <f t="shared" si="6"/>
        <v>1124.8</v>
      </c>
      <c r="M101" s="4">
        <v>25</v>
      </c>
      <c r="N101" s="4">
        <f t="shared" si="71"/>
        <v>2230.9499999999998</v>
      </c>
      <c r="O101" s="4">
        <f t="shared" si="72"/>
        <v>34769.050000000003</v>
      </c>
    </row>
    <row r="102" spans="1:15" ht="15" x14ac:dyDescent="0.25">
      <c r="A102" s="2">
        <f t="shared" si="57"/>
        <v>94</v>
      </c>
      <c r="B102" s="25" t="s">
        <v>228</v>
      </c>
      <c r="C102" s="12" t="s">
        <v>13</v>
      </c>
      <c r="D102" s="3" t="s">
        <v>21</v>
      </c>
      <c r="E102" s="25" t="s">
        <v>22</v>
      </c>
      <c r="F102" s="12" t="s">
        <v>194</v>
      </c>
      <c r="G102" s="34">
        <v>45292</v>
      </c>
      <c r="H102" s="33" t="s">
        <v>382</v>
      </c>
      <c r="I102" s="28">
        <v>37000</v>
      </c>
      <c r="J102" s="4">
        <f t="shared" si="70"/>
        <v>1061.9000000000001</v>
      </c>
      <c r="K102" s="4">
        <v>19.25</v>
      </c>
      <c r="L102" s="4">
        <f t="shared" si="6"/>
        <v>1124.8</v>
      </c>
      <c r="M102" s="4">
        <v>6520.39</v>
      </c>
      <c r="N102" s="4">
        <f t="shared" si="71"/>
        <v>8726.34</v>
      </c>
      <c r="O102" s="4">
        <f t="shared" si="72"/>
        <v>28273.66</v>
      </c>
    </row>
    <row r="103" spans="1:15" ht="15" x14ac:dyDescent="0.25">
      <c r="A103" s="2">
        <f t="shared" si="57"/>
        <v>95</v>
      </c>
      <c r="B103" s="11" t="s">
        <v>134</v>
      </c>
      <c r="C103" s="12" t="s">
        <v>13</v>
      </c>
      <c r="D103" s="3" t="s">
        <v>21</v>
      </c>
      <c r="E103" s="3" t="s">
        <v>22</v>
      </c>
      <c r="F103" s="12" t="s">
        <v>194</v>
      </c>
      <c r="G103" s="34">
        <v>45292</v>
      </c>
      <c r="H103" s="33" t="s">
        <v>382</v>
      </c>
      <c r="I103" s="13">
        <v>37000</v>
      </c>
      <c r="J103" s="4">
        <f t="shared" si="5"/>
        <v>1061.9000000000001</v>
      </c>
      <c r="K103" s="4">
        <v>19.25</v>
      </c>
      <c r="L103" s="4">
        <f t="shared" si="6"/>
        <v>1124.8</v>
      </c>
      <c r="M103" s="4">
        <v>25</v>
      </c>
      <c r="N103" s="4">
        <f t="shared" si="55"/>
        <v>2230.9499999999998</v>
      </c>
      <c r="O103" s="4">
        <f t="shared" si="3"/>
        <v>34769.050000000003</v>
      </c>
    </row>
    <row r="104" spans="1:15" ht="15" x14ac:dyDescent="0.25">
      <c r="A104" s="2">
        <f t="shared" si="57"/>
        <v>96</v>
      </c>
      <c r="B104" s="11" t="s">
        <v>115</v>
      </c>
      <c r="C104" s="12" t="s">
        <v>13</v>
      </c>
      <c r="D104" s="3" t="s">
        <v>21</v>
      </c>
      <c r="E104" s="3" t="s">
        <v>23</v>
      </c>
      <c r="F104" s="12" t="s">
        <v>194</v>
      </c>
      <c r="G104" s="34">
        <v>45292</v>
      </c>
      <c r="H104" s="33" t="s">
        <v>382</v>
      </c>
      <c r="I104" s="13">
        <v>50000</v>
      </c>
      <c r="J104" s="4">
        <f>I104*2.87%</f>
        <v>1435</v>
      </c>
      <c r="K104" s="4">
        <v>1854</v>
      </c>
      <c r="L104" s="4">
        <f t="shared" si="6"/>
        <v>1520</v>
      </c>
      <c r="M104" s="4">
        <v>25</v>
      </c>
      <c r="N104" s="4">
        <f>SUM(J104:M104)</f>
        <v>4834</v>
      </c>
      <c r="O104" s="4">
        <f>I104-N104</f>
        <v>45166</v>
      </c>
    </row>
    <row r="105" spans="1:15" ht="15" x14ac:dyDescent="0.25">
      <c r="A105" s="2">
        <f t="shared" si="57"/>
        <v>97</v>
      </c>
      <c r="B105" s="11" t="s">
        <v>138</v>
      </c>
      <c r="C105" s="12" t="s">
        <v>15</v>
      </c>
      <c r="D105" s="3" t="s">
        <v>21</v>
      </c>
      <c r="E105" s="3" t="s">
        <v>23</v>
      </c>
      <c r="F105" s="12" t="s">
        <v>194</v>
      </c>
      <c r="G105" s="34">
        <v>45292</v>
      </c>
      <c r="H105" s="33" t="s">
        <v>382</v>
      </c>
      <c r="I105" s="13">
        <v>45000</v>
      </c>
      <c r="J105" s="4">
        <f t="shared" si="5"/>
        <v>1291.5</v>
      </c>
      <c r="K105" s="4">
        <v>1148.33</v>
      </c>
      <c r="L105" s="4">
        <f t="shared" si="6"/>
        <v>1368</v>
      </c>
      <c r="M105" s="4">
        <v>25</v>
      </c>
      <c r="N105" s="4">
        <f t="shared" si="55"/>
        <v>3832.83</v>
      </c>
      <c r="O105" s="4">
        <f t="shared" si="3"/>
        <v>41167.17</v>
      </c>
    </row>
    <row r="106" spans="1:15" ht="15" x14ac:dyDescent="0.25">
      <c r="A106" s="2">
        <f t="shared" si="57"/>
        <v>98</v>
      </c>
      <c r="B106" s="11" t="s">
        <v>136</v>
      </c>
      <c r="C106" s="12" t="s">
        <v>13</v>
      </c>
      <c r="D106" s="3" t="s">
        <v>21</v>
      </c>
      <c r="E106" s="3" t="s">
        <v>22</v>
      </c>
      <c r="F106" s="12" t="s">
        <v>194</v>
      </c>
      <c r="G106" s="34">
        <v>45292</v>
      </c>
      <c r="H106" s="33" t="s">
        <v>382</v>
      </c>
      <c r="I106" s="13">
        <v>37000</v>
      </c>
      <c r="J106" s="4">
        <f t="shared" si="5"/>
        <v>1061.9000000000001</v>
      </c>
      <c r="K106" s="4">
        <v>19.25</v>
      </c>
      <c r="L106" s="4">
        <f t="shared" si="6"/>
        <v>1124.8</v>
      </c>
      <c r="M106" s="4">
        <v>25</v>
      </c>
      <c r="N106" s="4">
        <f t="shared" si="55"/>
        <v>2230.9499999999998</v>
      </c>
      <c r="O106" s="4">
        <f t="shared" si="3"/>
        <v>34769.050000000003</v>
      </c>
    </row>
    <row r="107" spans="1:15" ht="15" x14ac:dyDescent="0.25">
      <c r="A107" s="2">
        <f t="shared" si="57"/>
        <v>99</v>
      </c>
      <c r="B107" s="11" t="s">
        <v>137</v>
      </c>
      <c r="C107" s="12" t="s">
        <v>15</v>
      </c>
      <c r="D107" s="3" t="s">
        <v>21</v>
      </c>
      <c r="E107" s="3" t="s">
        <v>22</v>
      </c>
      <c r="F107" s="12" t="s">
        <v>194</v>
      </c>
      <c r="G107" s="34">
        <v>45292</v>
      </c>
      <c r="H107" s="33" t="s">
        <v>382</v>
      </c>
      <c r="I107" s="13">
        <v>37000</v>
      </c>
      <c r="J107" s="4">
        <f t="shared" si="5"/>
        <v>1061.9000000000001</v>
      </c>
      <c r="K107" s="4">
        <v>19.25</v>
      </c>
      <c r="L107" s="4">
        <f t="shared" si="6"/>
        <v>1124.8</v>
      </c>
      <c r="M107" s="4">
        <v>25</v>
      </c>
      <c r="N107" s="4">
        <f t="shared" ref="N107:N108" si="77">SUM(J107:M107)</f>
        <v>2230.9499999999998</v>
      </c>
      <c r="O107" s="4">
        <f t="shared" si="3"/>
        <v>34769.050000000003</v>
      </c>
    </row>
    <row r="108" spans="1:15" ht="15" x14ac:dyDescent="0.25">
      <c r="A108" s="2">
        <f t="shared" si="57"/>
        <v>100</v>
      </c>
      <c r="B108" s="11" t="s">
        <v>215</v>
      </c>
      <c r="C108" s="12" t="s">
        <v>15</v>
      </c>
      <c r="D108" s="3" t="s">
        <v>21</v>
      </c>
      <c r="E108" s="3" t="s">
        <v>22</v>
      </c>
      <c r="F108" s="12" t="s">
        <v>194</v>
      </c>
      <c r="G108" s="34">
        <v>45292</v>
      </c>
      <c r="H108" s="33" t="s">
        <v>382</v>
      </c>
      <c r="I108" s="13">
        <v>37000</v>
      </c>
      <c r="J108" s="4">
        <f t="shared" ref="J108:J110" si="78">I108*2.87%</f>
        <v>1061.9000000000001</v>
      </c>
      <c r="K108" s="4">
        <v>19.25</v>
      </c>
      <c r="L108" s="4">
        <f t="shared" si="6"/>
        <v>1124.8</v>
      </c>
      <c r="M108" s="4">
        <v>25</v>
      </c>
      <c r="N108" s="4">
        <f t="shared" si="77"/>
        <v>2230.9499999999998</v>
      </c>
      <c r="O108" s="4">
        <f t="shared" ref="O108" si="79">I108-N108</f>
        <v>34769.050000000003</v>
      </c>
    </row>
    <row r="109" spans="1:15" ht="15" x14ac:dyDescent="0.25">
      <c r="A109" s="2">
        <f t="shared" si="57"/>
        <v>101</v>
      </c>
      <c r="B109" s="11" t="s">
        <v>245</v>
      </c>
      <c r="C109" s="12" t="s">
        <v>15</v>
      </c>
      <c r="D109" s="3" t="s">
        <v>21</v>
      </c>
      <c r="E109" s="3" t="s">
        <v>22</v>
      </c>
      <c r="F109" s="12" t="s">
        <v>194</v>
      </c>
      <c r="G109" s="34">
        <v>45292</v>
      </c>
      <c r="H109" s="33" t="s">
        <v>382</v>
      </c>
      <c r="I109" s="13">
        <v>37000</v>
      </c>
      <c r="J109" s="4">
        <f t="shared" si="78"/>
        <v>1061.9000000000001</v>
      </c>
      <c r="K109" s="4">
        <v>19.25</v>
      </c>
      <c r="L109" s="4">
        <f t="shared" si="6"/>
        <v>1124.8</v>
      </c>
      <c r="M109" s="4">
        <v>25</v>
      </c>
      <c r="N109" s="4">
        <f t="shared" ref="N109:N110" si="80">SUM(J109:M109)</f>
        <v>2230.9499999999998</v>
      </c>
      <c r="O109" s="4">
        <f t="shared" ref="O109:O110" si="81">I109-N109</f>
        <v>34769.050000000003</v>
      </c>
    </row>
    <row r="110" spans="1:15" ht="15" x14ac:dyDescent="0.25">
      <c r="A110" s="2">
        <f t="shared" si="57"/>
        <v>102</v>
      </c>
      <c r="B110" s="11" t="s">
        <v>255</v>
      </c>
      <c r="C110" s="12" t="s">
        <v>15</v>
      </c>
      <c r="D110" s="3" t="s">
        <v>21</v>
      </c>
      <c r="E110" s="3" t="s">
        <v>256</v>
      </c>
      <c r="F110" s="12" t="s">
        <v>194</v>
      </c>
      <c r="G110" s="34">
        <v>45293</v>
      </c>
      <c r="H110" s="33" t="s">
        <v>383</v>
      </c>
      <c r="I110" s="13">
        <v>150000</v>
      </c>
      <c r="J110" s="4">
        <f t="shared" si="78"/>
        <v>4305</v>
      </c>
      <c r="K110" s="4">
        <v>23008.89</v>
      </c>
      <c r="L110" s="4">
        <f t="shared" si="6"/>
        <v>4560</v>
      </c>
      <c r="M110" s="4">
        <v>3455.92</v>
      </c>
      <c r="N110" s="4">
        <f t="shared" si="80"/>
        <v>35329.81</v>
      </c>
      <c r="O110" s="4">
        <f t="shared" si="81"/>
        <v>114670.19</v>
      </c>
    </row>
    <row r="111" spans="1:15" ht="15" x14ac:dyDescent="0.25">
      <c r="A111" s="2">
        <f t="shared" si="57"/>
        <v>103</v>
      </c>
      <c r="B111" s="11" t="s">
        <v>369</v>
      </c>
      <c r="C111" s="12" t="s">
        <v>15</v>
      </c>
      <c r="D111" s="3" t="s">
        <v>21</v>
      </c>
      <c r="E111" s="3" t="s">
        <v>23</v>
      </c>
      <c r="F111" s="12" t="s">
        <v>194</v>
      </c>
      <c r="G111" s="34">
        <v>44937</v>
      </c>
      <c r="H111" s="33" t="s">
        <v>362</v>
      </c>
      <c r="I111" s="13">
        <v>50000</v>
      </c>
      <c r="J111" s="4">
        <f>I111*2.87%</f>
        <v>1435</v>
      </c>
      <c r="K111" s="4">
        <v>1854</v>
      </c>
      <c r="L111" s="4">
        <f t="shared" ref="L111:L112" si="82">I111*3.04%</f>
        <v>1520</v>
      </c>
      <c r="M111" s="4">
        <v>25</v>
      </c>
      <c r="N111" s="4">
        <f t="shared" ref="N111:N112" si="83">SUM(J111:M111)</f>
        <v>4834</v>
      </c>
      <c r="O111" s="4">
        <f t="shared" ref="O111:O112" si="84">I111-N111</f>
        <v>45166</v>
      </c>
    </row>
    <row r="112" spans="1:15" ht="15" x14ac:dyDescent="0.25">
      <c r="A112" s="2">
        <f t="shared" si="57"/>
        <v>104</v>
      </c>
      <c r="B112" s="11" t="s">
        <v>391</v>
      </c>
      <c r="C112" s="12" t="s">
        <v>13</v>
      </c>
      <c r="D112" s="3" t="s">
        <v>21</v>
      </c>
      <c r="E112" s="3" t="s">
        <v>392</v>
      </c>
      <c r="F112" s="12" t="s">
        <v>194</v>
      </c>
      <c r="G112" s="34">
        <v>45383</v>
      </c>
      <c r="H112" s="34">
        <v>45595</v>
      </c>
      <c r="I112" s="13">
        <v>40000</v>
      </c>
      <c r="J112" s="4">
        <f>I112*2.87%</f>
        <v>1148</v>
      </c>
      <c r="K112" s="4">
        <v>442.65</v>
      </c>
      <c r="L112" s="4">
        <f t="shared" si="82"/>
        <v>1216</v>
      </c>
      <c r="M112" s="4">
        <v>25</v>
      </c>
      <c r="N112" s="4">
        <f t="shared" si="83"/>
        <v>2831.65</v>
      </c>
      <c r="O112" s="4">
        <f t="shared" si="84"/>
        <v>37168.35</v>
      </c>
    </row>
    <row r="113" spans="1:15" ht="15" x14ac:dyDescent="0.25">
      <c r="A113" s="2">
        <f t="shared" si="57"/>
        <v>105</v>
      </c>
      <c r="B113" s="11" t="s">
        <v>259</v>
      </c>
      <c r="C113" s="12" t="s">
        <v>13</v>
      </c>
      <c r="D113" s="3" t="s">
        <v>24</v>
      </c>
      <c r="E113" s="3" t="s">
        <v>260</v>
      </c>
      <c r="F113" s="12" t="s">
        <v>194</v>
      </c>
      <c r="G113" s="34">
        <v>45293</v>
      </c>
      <c r="H113" s="33" t="s">
        <v>383</v>
      </c>
      <c r="I113" s="13">
        <v>115000</v>
      </c>
      <c r="J113" s="4">
        <f>I113*2.87%</f>
        <v>3300.5</v>
      </c>
      <c r="K113" s="4">
        <v>15633.74</v>
      </c>
      <c r="L113" s="4">
        <f>I113*3.04%</f>
        <v>3496</v>
      </c>
      <c r="M113" s="4">
        <v>25</v>
      </c>
      <c r="N113" s="4">
        <f>SUM(J113:M113)</f>
        <v>22455.239999999998</v>
      </c>
      <c r="O113" s="4">
        <f>I113-N113</f>
        <v>92544.760000000009</v>
      </c>
    </row>
    <row r="114" spans="1:15" ht="15" x14ac:dyDescent="0.25">
      <c r="A114" s="2">
        <f t="shared" si="57"/>
        <v>106</v>
      </c>
      <c r="B114" s="11" t="s">
        <v>51</v>
      </c>
      <c r="C114" s="12" t="s">
        <v>15</v>
      </c>
      <c r="D114" s="3" t="s">
        <v>24</v>
      </c>
      <c r="E114" s="3" t="s">
        <v>50</v>
      </c>
      <c r="F114" s="12" t="s">
        <v>194</v>
      </c>
      <c r="G114" s="34">
        <v>45292</v>
      </c>
      <c r="H114" s="33" t="s">
        <v>382</v>
      </c>
      <c r="I114" s="13">
        <v>50000</v>
      </c>
      <c r="J114" s="4">
        <f t="shared" si="5"/>
        <v>1435</v>
      </c>
      <c r="K114" s="4">
        <v>1854</v>
      </c>
      <c r="L114" s="4">
        <f t="shared" si="6"/>
        <v>1520</v>
      </c>
      <c r="M114" s="4">
        <v>11489.95</v>
      </c>
      <c r="N114" s="4">
        <f t="shared" si="55"/>
        <v>16298.95</v>
      </c>
      <c r="O114" s="4">
        <f t="shared" si="3"/>
        <v>33701.050000000003</v>
      </c>
    </row>
    <row r="115" spans="1:15" ht="15" x14ac:dyDescent="0.25">
      <c r="A115" s="2">
        <f t="shared" si="57"/>
        <v>107</v>
      </c>
      <c r="B115" s="11" t="s">
        <v>139</v>
      </c>
      <c r="C115" s="12" t="s">
        <v>13</v>
      </c>
      <c r="D115" s="3" t="s">
        <v>24</v>
      </c>
      <c r="E115" s="3" t="s">
        <v>140</v>
      </c>
      <c r="F115" s="12" t="s">
        <v>194</v>
      </c>
      <c r="G115" s="34">
        <v>45292</v>
      </c>
      <c r="H115" s="33" t="s">
        <v>382</v>
      </c>
      <c r="I115" s="13">
        <v>90000</v>
      </c>
      <c r="J115" s="4">
        <f t="shared" si="5"/>
        <v>2583</v>
      </c>
      <c r="K115" s="4">
        <v>9753.1200000000008</v>
      </c>
      <c r="L115" s="4">
        <f t="shared" si="6"/>
        <v>2736</v>
      </c>
      <c r="M115" s="4">
        <v>25</v>
      </c>
      <c r="N115" s="4">
        <f t="shared" ref="N115:N123" si="85">SUM(J115:M115)</f>
        <v>15097.12</v>
      </c>
      <c r="O115" s="4">
        <f t="shared" si="3"/>
        <v>74902.880000000005</v>
      </c>
    </row>
    <row r="116" spans="1:15" ht="15" x14ac:dyDescent="0.25">
      <c r="A116" s="2">
        <f t="shared" si="57"/>
        <v>108</v>
      </c>
      <c r="B116" s="11" t="s">
        <v>79</v>
      </c>
      <c r="C116" s="12" t="s">
        <v>15</v>
      </c>
      <c r="D116" s="3" t="s">
        <v>24</v>
      </c>
      <c r="E116" s="3" t="s">
        <v>50</v>
      </c>
      <c r="F116" s="12" t="s">
        <v>194</v>
      </c>
      <c r="G116" s="34">
        <v>45292</v>
      </c>
      <c r="H116" s="33" t="s">
        <v>382</v>
      </c>
      <c r="I116" s="13">
        <v>50000</v>
      </c>
      <c r="J116" s="4">
        <f t="shared" ref="J116:J123" si="86">I116*2.87%</f>
        <v>1435</v>
      </c>
      <c r="K116" s="4">
        <v>1854</v>
      </c>
      <c r="L116" s="4">
        <f t="shared" si="6"/>
        <v>1520</v>
      </c>
      <c r="M116" s="4">
        <v>25</v>
      </c>
      <c r="N116" s="4">
        <f t="shared" si="85"/>
        <v>4834</v>
      </c>
      <c r="O116" s="4">
        <f t="shared" ref="O116:O123" si="87">I116-N116</f>
        <v>45166</v>
      </c>
    </row>
    <row r="117" spans="1:15" ht="15" x14ac:dyDescent="0.25">
      <c r="A117" s="2">
        <f t="shared" si="57"/>
        <v>109</v>
      </c>
      <c r="B117" s="11" t="s">
        <v>117</v>
      </c>
      <c r="C117" s="12" t="s">
        <v>13</v>
      </c>
      <c r="D117" s="3" t="s">
        <v>24</v>
      </c>
      <c r="E117" s="3" t="s">
        <v>216</v>
      </c>
      <c r="F117" s="12" t="s">
        <v>194</v>
      </c>
      <c r="G117" s="34">
        <v>45292</v>
      </c>
      <c r="H117" s="33" t="s">
        <v>382</v>
      </c>
      <c r="I117" s="13">
        <v>31500</v>
      </c>
      <c r="J117" s="4">
        <f t="shared" si="86"/>
        <v>904.05</v>
      </c>
      <c r="K117" s="4">
        <v>0</v>
      </c>
      <c r="L117" s="4">
        <f t="shared" si="6"/>
        <v>957.6</v>
      </c>
      <c r="M117" s="4">
        <v>3733.51</v>
      </c>
      <c r="N117" s="4">
        <f t="shared" si="85"/>
        <v>5595.16</v>
      </c>
      <c r="O117" s="4">
        <f t="shared" si="87"/>
        <v>25904.84</v>
      </c>
    </row>
    <row r="118" spans="1:15" ht="15" x14ac:dyDescent="0.25">
      <c r="A118" s="2">
        <f t="shared" si="57"/>
        <v>110</v>
      </c>
      <c r="B118" s="11" t="s">
        <v>135</v>
      </c>
      <c r="C118" s="12" t="s">
        <v>15</v>
      </c>
      <c r="D118" s="3" t="s">
        <v>24</v>
      </c>
      <c r="E118" s="3" t="s">
        <v>216</v>
      </c>
      <c r="F118" s="12" t="s">
        <v>194</v>
      </c>
      <c r="G118" s="34">
        <v>45292</v>
      </c>
      <c r="H118" s="33" t="s">
        <v>382</v>
      </c>
      <c r="I118" s="13">
        <v>45000</v>
      </c>
      <c r="J118" s="4">
        <f t="shared" si="86"/>
        <v>1291.5</v>
      </c>
      <c r="K118" s="4">
        <v>1148.33</v>
      </c>
      <c r="L118" s="4">
        <f t="shared" si="6"/>
        <v>1368</v>
      </c>
      <c r="M118" s="4">
        <v>25</v>
      </c>
      <c r="N118" s="4">
        <f t="shared" si="85"/>
        <v>3832.83</v>
      </c>
      <c r="O118" s="4">
        <f t="shared" si="87"/>
        <v>41167.17</v>
      </c>
    </row>
    <row r="119" spans="1:15" ht="15" x14ac:dyDescent="0.25">
      <c r="A119" s="2">
        <f t="shared" si="57"/>
        <v>111</v>
      </c>
      <c r="B119" s="11" t="s">
        <v>274</v>
      </c>
      <c r="C119" s="12" t="s">
        <v>15</v>
      </c>
      <c r="D119" s="3" t="s">
        <v>24</v>
      </c>
      <c r="E119" s="3" t="s">
        <v>275</v>
      </c>
      <c r="F119" s="12" t="s">
        <v>194</v>
      </c>
      <c r="G119" s="34">
        <v>44929</v>
      </c>
      <c r="H119" s="33" t="s">
        <v>312</v>
      </c>
      <c r="I119" s="13">
        <v>45000</v>
      </c>
      <c r="J119" s="4">
        <f t="shared" si="86"/>
        <v>1291.5</v>
      </c>
      <c r="K119" s="4">
        <v>1148.33</v>
      </c>
      <c r="L119" s="4">
        <f t="shared" si="6"/>
        <v>1368</v>
      </c>
      <c r="M119" s="4">
        <v>25</v>
      </c>
      <c r="N119" s="4">
        <f t="shared" ref="N119:N120" si="88">SUM(J119:M119)</f>
        <v>3832.83</v>
      </c>
      <c r="O119" s="4">
        <f t="shared" ref="O119:O120" si="89">I119-N119</f>
        <v>41167.17</v>
      </c>
    </row>
    <row r="120" spans="1:15" ht="15" x14ac:dyDescent="0.25">
      <c r="A120" s="2">
        <f t="shared" si="57"/>
        <v>112</v>
      </c>
      <c r="B120" s="25" t="s">
        <v>308</v>
      </c>
      <c r="C120" s="12" t="s">
        <v>15</v>
      </c>
      <c r="D120" s="3" t="s">
        <v>24</v>
      </c>
      <c r="E120" s="3" t="s">
        <v>216</v>
      </c>
      <c r="F120" s="12" t="s">
        <v>194</v>
      </c>
      <c r="G120" s="34">
        <v>45292</v>
      </c>
      <c r="H120" s="33" t="s">
        <v>382</v>
      </c>
      <c r="I120" s="13">
        <v>45000</v>
      </c>
      <c r="J120" s="4">
        <f t="shared" si="86"/>
        <v>1291.5</v>
      </c>
      <c r="K120" s="4">
        <v>1148.33</v>
      </c>
      <c r="L120" s="4">
        <f t="shared" si="6"/>
        <v>1368</v>
      </c>
      <c r="M120" s="4">
        <v>25</v>
      </c>
      <c r="N120" s="4">
        <f t="shared" si="88"/>
        <v>3832.83</v>
      </c>
      <c r="O120" s="4">
        <f t="shared" si="89"/>
        <v>41167.17</v>
      </c>
    </row>
    <row r="121" spans="1:15" ht="15" x14ac:dyDescent="0.25">
      <c r="A121" s="2">
        <f t="shared" si="57"/>
        <v>113</v>
      </c>
      <c r="B121" s="25" t="s">
        <v>357</v>
      </c>
      <c r="C121" s="12" t="s">
        <v>13</v>
      </c>
      <c r="D121" s="3" t="s">
        <v>24</v>
      </c>
      <c r="E121" s="3" t="s">
        <v>140</v>
      </c>
      <c r="F121" s="12" t="s">
        <v>194</v>
      </c>
      <c r="G121" s="34">
        <v>45200</v>
      </c>
      <c r="H121" s="34">
        <v>45382</v>
      </c>
      <c r="I121" s="13">
        <v>50000</v>
      </c>
      <c r="J121" s="4">
        <f t="shared" si="86"/>
        <v>1435</v>
      </c>
      <c r="K121" s="4">
        <v>1854</v>
      </c>
      <c r="L121" s="4">
        <f t="shared" si="6"/>
        <v>1520</v>
      </c>
      <c r="M121" s="4">
        <v>2025</v>
      </c>
      <c r="N121" s="4">
        <f t="shared" ref="N121" si="90">SUM(J121:M121)</f>
        <v>6834</v>
      </c>
      <c r="O121" s="4">
        <f t="shared" ref="O121" si="91">I121-N121</f>
        <v>43166</v>
      </c>
    </row>
    <row r="122" spans="1:15" ht="15" x14ac:dyDescent="0.25">
      <c r="A122" s="2">
        <f t="shared" si="57"/>
        <v>114</v>
      </c>
      <c r="B122" s="25" t="s">
        <v>358</v>
      </c>
      <c r="C122" s="12" t="s">
        <v>13</v>
      </c>
      <c r="D122" s="3" t="s">
        <v>24</v>
      </c>
      <c r="E122" s="3" t="s">
        <v>50</v>
      </c>
      <c r="F122" s="12" t="s">
        <v>194</v>
      </c>
      <c r="G122" s="34">
        <v>45474</v>
      </c>
      <c r="H122" s="34">
        <v>45657</v>
      </c>
      <c r="I122" s="13">
        <v>50000</v>
      </c>
      <c r="J122" s="4">
        <f t="shared" si="86"/>
        <v>1435</v>
      </c>
      <c r="K122" s="4">
        <v>1854</v>
      </c>
      <c r="L122" s="4">
        <f t="shared" si="6"/>
        <v>1520</v>
      </c>
      <c r="M122" s="4">
        <v>25</v>
      </c>
      <c r="N122" s="4">
        <f t="shared" ref="N122" si="92">SUM(J122:M122)</f>
        <v>4834</v>
      </c>
      <c r="O122" s="4">
        <f t="shared" ref="O122" si="93">I122-N122</f>
        <v>45166</v>
      </c>
    </row>
    <row r="123" spans="1:15" ht="15" x14ac:dyDescent="0.25">
      <c r="A123" s="2">
        <f t="shared" si="57"/>
        <v>115</v>
      </c>
      <c r="B123" s="25" t="s">
        <v>229</v>
      </c>
      <c r="C123" s="12" t="s">
        <v>13</v>
      </c>
      <c r="D123" s="3" t="s">
        <v>25</v>
      </c>
      <c r="E123" s="25" t="s">
        <v>230</v>
      </c>
      <c r="F123" s="12" t="s">
        <v>194</v>
      </c>
      <c r="G123" s="34">
        <v>45292</v>
      </c>
      <c r="H123" s="33" t="s">
        <v>382</v>
      </c>
      <c r="I123" s="13">
        <v>50000</v>
      </c>
      <c r="J123" s="4">
        <f t="shared" si="86"/>
        <v>1435</v>
      </c>
      <c r="K123" s="4">
        <v>1854</v>
      </c>
      <c r="L123" s="4">
        <f t="shared" si="6"/>
        <v>1520</v>
      </c>
      <c r="M123" s="4">
        <v>4378.87</v>
      </c>
      <c r="N123" s="4">
        <f t="shared" si="85"/>
        <v>9187.869999999999</v>
      </c>
      <c r="O123" s="4">
        <f t="shared" si="87"/>
        <v>40812.130000000005</v>
      </c>
    </row>
    <row r="124" spans="1:15" ht="15" x14ac:dyDescent="0.25">
      <c r="A124" s="2">
        <f t="shared" si="57"/>
        <v>116</v>
      </c>
      <c r="B124" s="11" t="s">
        <v>52</v>
      </c>
      <c r="C124" s="12" t="s">
        <v>13</v>
      </c>
      <c r="D124" s="3" t="s">
        <v>25</v>
      </c>
      <c r="E124" s="3" t="s">
        <v>26</v>
      </c>
      <c r="F124" s="12" t="s">
        <v>194</v>
      </c>
      <c r="G124" s="34">
        <v>45292</v>
      </c>
      <c r="H124" s="33" t="s">
        <v>382</v>
      </c>
      <c r="I124" s="13">
        <v>40000</v>
      </c>
      <c r="J124" s="4">
        <f t="shared" si="5"/>
        <v>1148</v>
      </c>
      <c r="K124" s="4">
        <v>442.65</v>
      </c>
      <c r="L124" s="4">
        <f t="shared" si="6"/>
        <v>1216</v>
      </c>
      <c r="M124" s="4">
        <v>25</v>
      </c>
      <c r="N124" s="4">
        <f t="shared" ref="N124:N228" si="94">SUM(J124:M124)</f>
        <v>2831.65</v>
      </c>
      <c r="O124" s="4">
        <f t="shared" si="3"/>
        <v>37168.35</v>
      </c>
    </row>
    <row r="125" spans="1:15" ht="15" x14ac:dyDescent="0.25">
      <c r="A125" s="2">
        <f t="shared" si="57"/>
        <v>117</v>
      </c>
      <c r="B125" s="11" t="s">
        <v>53</v>
      </c>
      <c r="C125" s="12" t="s">
        <v>13</v>
      </c>
      <c r="D125" s="3" t="s">
        <v>25</v>
      </c>
      <c r="E125" s="3" t="s">
        <v>54</v>
      </c>
      <c r="F125" s="12" t="s">
        <v>194</v>
      </c>
      <c r="G125" s="34">
        <v>45292</v>
      </c>
      <c r="H125" s="33" t="s">
        <v>382</v>
      </c>
      <c r="I125" s="13">
        <v>40000</v>
      </c>
      <c r="J125" s="4">
        <f t="shared" si="5"/>
        <v>1148</v>
      </c>
      <c r="K125" s="4">
        <v>442.65</v>
      </c>
      <c r="L125" s="4">
        <f t="shared" si="6"/>
        <v>1216</v>
      </c>
      <c r="M125" s="4">
        <v>25</v>
      </c>
      <c r="N125" s="4">
        <f t="shared" si="94"/>
        <v>2831.65</v>
      </c>
      <c r="O125" s="4">
        <f t="shared" si="3"/>
        <v>37168.35</v>
      </c>
    </row>
    <row r="126" spans="1:15" ht="15" x14ac:dyDescent="0.25">
      <c r="A126" s="2">
        <f t="shared" si="57"/>
        <v>118</v>
      </c>
      <c r="B126" s="11" t="s">
        <v>55</v>
      </c>
      <c r="C126" s="12" t="s">
        <v>13</v>
      </c>
      <c r="D126" s="3" t="s">
        <v>25</v>
      </c>
      <c r="E126" s="3" t="s">
        <v>56</v>
      </c>
      <c r="F126" s="12" t="s">
        <v>194</v>
      </c>
      <c r="G126" s="34">
        <v>45292</v>
      </c>
      <c r="H126" s="33" t="s">
        <v>382</v>
      </c>
      <c r="I126" s="13">
        <v>40000</v>
      </c>
      <c r="J126" s="4">
        <f t="shared" si="5"/>
        <v>1148</v>
      </c>
      <c r="K126" s="4">
        <v>442.65</v>
      </c>
      <c r="L126" s="4">
        <f t="shared" si="6"/>
        <v>1216</v>
      </c>
      <c r="M126" s="4">
        <v>25</v>
      </c>
      <c r="N126" s="4">
        <f t="shared" si="94"/>
        <v>2831.65</v>
      </c>
      <c r="O126" s="4">
        <f t="shared" si="3"/>
        <v>37168.35</v>
      </c>
    </row>
    <row r="127" spans="1:15" ht="15" x14ac:dyDescent="0.25">
      <c r="A127" s="2">
        <f t="shared" si="57"/>
        <v>119</v>
      </c>
      <c r="B127" s="11" t="s">
        <v>57</v>
      </c>
      <c r="C127" s="12" t="s">
        <v>13</v>
      </c>
      <c r="D127" s="3" t="s">
        <v>25</v>
      </c>
      <c r="E127" s="3" t="s">
        <v>58</v>
      </c>
      <c r="F127" s="12" t="s">
        <v>194</v>
      </c>
      <c r="G127" s="34">
        <v>45292</v>
      </c>
      <c r="H127" s="33" t="s">
        <v>382</v>
      </c>
      <c r="I127" s="13">
        <v>40000</v>
      </c>
      <c r="J127" s="4">
        <f t="shared" si="5"/>
        <v>1148</v>
      </c>
      <c r="K127" s="4">
        <v>442.65</v>
      </c>
      <c r="L127" s="4">
        <f t="shared" si="6"/>
        <v>1216</v>
      </c>
      <c r="M127" s="4">
        <v>25</v>
      </c>
      <c r="N127" s="4">
        <f t="shared" si="94"/>
        <v>2831.65</v>
      </c>
      <c r="O127" s="4">
        <f t="shared" si="3"/>
        <v>37168.35</v>
      </c>
    </row>
    <row r="128" spans="1:15" ht="15" x14ac:dyDescent="0.25">
      <c r="A128" s="2">
        <f t="shared" si="57"/>
        <v>120</v>
      </c>
      <c r="B128" s="11" t="s">
        <v>59</v>
      </c>
      <c r="C128" s="12" t="s">
        <v>13</v>
      </c>
      <c r="D128" s="3" t="s">
        <v>25</v>
      </c>
      <c r="E128" s="3" t="s">
        <v>60</v>
      </c>
      <c r="F128" s="12" t="s">
        <v>194</v>
      </c>
      <c r="G128" s="34">
        <v>45292</v>
      </c>
      <c r="H128" s="33" t="s">
        <v>382</v>
      </c>
      <c r="I128" s="13">
        <v>40000</v>
      </c>
      <c r="J128" s="4">
        <f t="shared" ref="J128:J218" si="95">I128*2.87%</f>
        <v>1148</v>
      </c>
      <c r="K128" s="4">
        <v>442.65</v>
      </c>
      <c r="L128" s="4">
        <f t="shared" ref="L128:L217" si="96">I128*3.04%</f>
        <v>1216</v>
      </c>
      <c r="M128" s="4">
        <v>25</v>
      </c>
      <c r="N128" s="4">
        <f t="shared" si="94"/>
        <v>2831.65</v>
      </c>
      <c r="O128" s="4">
        <f t="shared" ref="O128:O229" si="97">I128-N128</f>
        <v>37168.35</v>
      </c>
    </row>
    <row r="129" spans="1:15" ht="15" x14ac:dyDescent="0.25">
      <c r="A129" s="2">
        <f t="shared" si="57"/>
        <v>121</v>
      </c>
      <c r="B129" s="11" t="s">
        <v>61</v>
      </c>
      <c r="C129" s="12" t="s">
        <v>13</v>
      </c>
      <c r="D129" s="3" t="s">
        <v>25</v>
      </c>
      <c r="E129" s="3" t="s">
        <v>62</v>
      </c>
      <c r="F129" s="12" t="s">
        <v>194</v>
      </c>
      <c r="G129" s="34">
        <v>45292</v>
      </c>
      <c r="H129" s="33" t="s">
        <v>382</v>
      </c>
      <c r="I129" s="13">
        <v>40000</v>
      </c>
      <c r="J129" s="4">
        <f t="shared" si="95"/>
        <v>1148</v>
      </c>
      <c r="K129" s="4">
        <v>442.65</v>
      </c>
      <c r="L129" s="4">
        <f t="shared" si="96"/>
        <v>1216</v>
      </c>
      <c r="M129" s="4">
        <v>25</v>
      </c>
      <c r="N129" s="4">
        <f t="shared" si="94"/>
        <v>2831.65</v>
      </c>
      <c r="O129" s="4">
        <f t="shared" si="97"/>
        <v>37168.35</v>
      </c>
    </row>
    <row r="130" spans="1:15" ht="15" x14ac:dyDescent="0.25">
      <c r="A130" s="2">
        <f t="shared" si="57"/>
        <v>122</v>
      </c>
      <c r="B130" s="25" t="s">
        <v>237</v>
      </c>
      <c r="C130" s="12" t="s">
        <v>13</v>
      </c>
      <c r="D130" s="3" t="s">
        <v>25</v>
      </c>
      <c r="E130" s="3" t="s">
        <v>26</v>
      </c>
      <c r="F130" s="12" t="s">
        <v>194</v>
      </c>
      <c r="G130" s="34">
        <v>45292</v>
      </c>
      <c r="H130" s="33" t="s">
        <v>382</v>
      </c>
      <c r="I130" s="13">
        <v>40000</v>
      </c>
      <c r="J130" s="4">
        <f t="shared" ref="J130" si="98">I130*2.87%</f>
        <v>1148</v>
      </c>
      <c r="K130" s="4">
        <v>442.65</v>
      </c>
      <c r="L130" s="4">
        <f t="shared" si="96"/>
        <v>1216</v>
      </c>
      <c r="M130" s="4">
        <v>25</v>
      </c>
      <c r="N130" s="4">
        <f t="shared" ref="N130" si="99">SUM(J130:M130)</f>
        <v>2831.65</v>
      </c>
      <c r="O130" s="4">
        <f t="shared" ref="O130" si="100">I130-N130</f>
        <v>37168.35</v>
      </c>
    </row>
    <row r="131" spans="1:15" ht="15" x14ac:dyDescent="0.25">
      <c r="A131" s="2">
        <f t="shared" si="57"/>
        <v>123</v>
      </c>
      <c r="B131" s="11" t="s">
        <v>63</v>
      </c>
      <c r="C131" s="12" t="s">
        <v>13</v>
      </c>
      <c r="D131" s="3" t="s">
        <v>25</v>
      </c>
      <c r="E131" s="3" t="s">
        <v>64</v>
      </c>
      <c r="F131" s="12" t="s">
        <v>194</v>
      </c>
      <c r="G131" s="34">
        <v>45292</v>
      </c>
      <c r="H131" s="33" t="s">
        <v>382</v>
      </c>
      <c r="I131" s="13">
        <v>40000</v>
      </c>
      <c r="J131" s="4">
        <f t="shared" si="95"/>
        <v>1148</v>
      </c>
      <c r="K131" s="4">
        <v>442.65</v>
      </c>
      <c r="L131" s="4">
        <f t="shared" si="96"/>
        <v>1216</v>
      </c>
      <c r="M131" s="4">
        <v>25</v>
      </c>
      <c r="N131" s="4">
        <f t="shared" si="94"/>
        <v>2831.65</v>
      </c>
      <c r="O131" s="4">
        <f t="shared" si="97"/>
        <v>37168.35</v>
      </c>
    </row>
    <row r="132" spans="1:15" ht="15" x14ac:dyDescent="0.25">
      <c r="A132" s="2">
        <f t="shared" si="57"/>
        <v>124</v>
      </c>
      <c r="B132" s="11" t="s">
        <v>65</v>
      </c>
      <c r="C132" s="12" t="s">
        <v>15</v>
      </c>
      <c r="D132" s="3" t="s">
        <v>25</v>
      </c>
      <c r="E132" s="3" t="s">
        <v>66</v>
      </c>
      <c r="F132" s="12" t="s">
        <v>194</v>
      </c>
      <c r="G132" s="34">
        <v>45292</v>
      </c>
      <c r="H132" s="33" t="s">
        <v>382</v>
      </c>
      <c r="I132" s="13">
        <v>40000</v>
      </c>
      <c r="J132" s="4">
        <f t="shared" si="95"/>
        <v>1148</v>
      </c>
      <c r="K132" s="4">
        <v>442.65</v>
      </c>
      <c r="L132" s="4">
        <f t="shared" si="96"/>
        <v>1216</v>
      </c>
      <c r="M132" s="4">
        <v>25</v>
      </c>
      <c r="N132" s="4">
        <f t="shared" si="94"/>
        <v>2831.65</v>
      </c>
      <c r="O132" s="4">
        <f t="shared" si="97"/>
        <v>37168.35</v>
      </c>
    </row>
    <row r="133" spans="1:15" ht="15" x14ac:dyDescent="0.25">
      <c r="A133" s="2">
        <f t="shared" si="57"/>
        <v>125</v>
      </c>
      <c r="B133" s="11" t="s">
        <v>67</v>
      </c>
      <c r="C133" s="12" t="s">
        <v>15</v>
      </c>
      <c r="D133" s="3" t="s">
        <v>25</v>
      </c>
      <c r="E133" s="3" t="s">
        <v>68</v>
      </c>
      <c r="F133" s="12" t="s">
        <v>194</v>
      </c>
      <c r="G133" s="34">
        <v>45292</v>
      </c>
      <c r="H133" s="33" t="s">
        <v>382</v>
      </c>
      <c r="I133" s="13">
        <v>40000</v>
      </c>
      <c r="J133" s="4">
        <f t="shared" si="95"/>
        <v>1148</v>
      </c>
      <c r="K133" s="4">
        <v>442.65</v>
      </c>
      <c r="L133" s="4">
        <f t="shared" si="96"/>
        <v>1216</v>
      </c>
      <c r="M133" s="4">
        <v>12181.21</v>
      </c>
      <c r="N133" s="4">
        <f t="shared" si="94"/>
        <v>14987.859999999999</v>
      </c>
      <c r="O133" s="4">
        <f t="shared" si="97"/>
        <v>25012.14</v>
      </c>
    </row>
    <row r="134" spans="1:15" ht="15" x14ac:dyDescent="0.25">
      <c r="A134" s="2">
        <f t="shared" si="57"/>
        <v>126</v>
      </c>
      <c r="B134" s="11" t="s">
        <v>69</v>
      </c>
      <c r="C134" s="12" t="s">
        <v>15</v>
      </c>
      <c r="D134" s="3" t="s">
        <v>25</v>
      </c>
      <c r="E134" s="3" t="s">
        <v>70</v>
      </c>
      <c r="F134" s="12" t="s">
        <v>194</v>
      </c>
      <c r="G134" s="34">
        <v>45292</v>
      </c>
      <c r="H134" s="33" t="s">
        <v>382</v>
      </c>
      <c r="I134" s="13">
        <v>30000</v>
      </c>
      <c r="J134" s="4">
        <f t="shared" si="95"/>
        <v>861</v>
      </c>
      <c r="K134" s="4">
        <v>0</v>
      </c>
      <c r="L134" s="4">
        <f t="shared" si="96"/>
        <v>912</v>
      </c>
      <c r="M134" s="4">
        <v>6537.92</v>
      </c>
      <c r="N134" s="4">
        <f t="shared" si="94"/>
        <v>8310.92</v>
      </c>
      <c r="O134" s="4">
        <f t="shared" si="97"/>
        <v>21689.08</v>
      </c>
    </row>
    <row r="135" spans="1:15" ht="15" x14ac:dyDescent="0.25">
      <c r="A135" s="2">
        <f t="shared" si="57"/>
        <v>127</v>
      </c>
      <c r="B135" s="11" t="s">
        <v>71</v>
      </c>
      <c r="C135" s="12" t="s">
        <v>13</v>
      </c>
      <c r="D135" s="3" t="s">
        <v>25</v>
      </c>
      <c r="E135" s="3" t="s">
        <v>72</v>
      </c>
      <c r="F135" s="12" t="s">
        <v>194</v>
      </c>
      <c r="G135" s="34">
        <v>45292</v>
      </c>
      <c r="H135" s="33" t="s">
        <v>382</v>
      </c>
      <c r="I135" s="13">
        <v>30000</v>
      </c>
      <c r="J135" s="4">
        <f t="shared" si="95"/>
        <v>861</v>
      </c>
      <c r="K135" s="4">
        <v>0</v>
      </c>
      <c r="L135" s="4">
        <f t="shared" si="96"/>
        <v>912</v>
      </c>
      <c r="M135" s="4">
        <v>1740.46</v>
      </c>
      <c r="N135" s="4">
        <f t="shared" si="94"/>
        <v>3513.46</v>
      </c>
      <c r="O135" s="4">
        <f t="shared" si="97"/>
        <v>26486.54</v>
      </c>
    </row>
    <row r="136" spans="1:15" ht="15" x14ac:dyDescent="0.25">
      <c r="A136" s="2">
        <f t="shared" si="57"/>
        <v>128</v>
      </c>
      <c r="B136" s="11" t="s">
        <v>73</v>
      </c>
      <c r="C136" s="12" t="s">
        <v>15</v>
      </c>
      <c r="D136" s="3" t="s">
        <v>25</v>
      </c>
      <c r="E136" s="3" t="s">
        <v>74</v>
      </c>
      <c r="F136" s="12" t="s">
        <v>194</v>
      </c>
      <c r="G136" s="34">
        <v>45292</v>
      </c>
      <c r="H136" s="33" t="s">
        <v>382</v>
      </c>
      <c r="I136" s="13">
        <v>30000</v>
      </c>
      <c r="J136" s="4">
        <f t="shared" si="95"/>
        <v>861</v>
      </c>
      <c r="K136" s="4">
        <v>0</v>
      </c>
      <c r="L136" s="4">
        <f t="shared" si="96"/>
        <v>912</v>
      </c>
      <c r="M136" s="4">
        <v>25</v>
      </c>
      <c r="N136" s="4">
        <f t="shared" si="94"/>
        <v>1798</v>
      </c>
      <c r="O136" s="4">
        <f t="shared" si="97"/>
        <v>28202</v>
      </c>
    </row>
    <row r="137" spans="1:15" ht="15" x14ac:dyDescent="0.25">
      <c r="A137" s="2">
        <f t="shared" si="57"/>
        <v>129</v>
      </c>
      <c r="B137" s="11" t="s">
        <v>75</v>
      </c>
      <c r="C137" s="12" t="s">
        <v>13</v>
      </c>
      <c r="D137" s="3" t="s">
        <v>25</v>
      </c>
      <c r="E137" s="3" t="s">
        <v>76</v>
      </c>
      <c r="F137" s="12" t="s">
        <v>194</v>
      </c>
      <c r="G137" s="34">
        <v>45292</v>
      </c>
      <c r="H137" s="33" t="s">
        <v>382</v>
      </c>
      <c r="I137" s="13">
        <v>40000</v>
      </c>
      <c r="J137" s="4">
        <f t="shared" si="95"/>
        <v>1148</v>
      </c>
      <c r="K137" s="4">
        <v>442.65</v>
      </c>
      <c r="L137" s="4">
        <f t="shared" si="96"/>
        <v>1216</v>
      </c>
      <c r="M137" s="4">
        <v>25</v>
      </c>
      <c r="N137" s="4">
        <f t="shared" si="94"/>
        <v>2831.65</v>
      </c>
      <c r="O137" s="4">
        <f t="shared" si="97"/>
        <v>37168.35</v>
      </c>
    </row>
    <row r="138" spans="1:15" ht="15" x14ac:dyDescent="0.25">
      <c r="A138" s="2">
        <f t="shared" si="57"/>
        <v>130</v>
      </c>
      <c r="B138" s="11" t="s">
        <v>77</v>
      </c>
      <c r="C138" s="12" t="s">
        <v>15</v>
      </c>
      <c r="D138" s="3" t="s">
        <v>25</v>
      </c>
      <c r="E138" s="3" t="s">
        <v>78</v>
      </c>
      <c r="F138" s="12" t="s">
        <v>194</v>
      </c>
      <c r="G138" s="34">
        <v>45292</v>
      </c>
      <c r="H138" s="33" t="s">
        <v>382</v>
      </c>
      <c r="I138" s="13">
        <v>30000</v>
      </c>
      <c r="J138" s="4">
        <f t="shared" si="95"/>
        <v>861</v>
      </c>
      <c r="K138" s="4">
        <v>0</v>
      </c>
      <c r="L138" s="4">
        <f t="shared" si="96"/>
        <v>912</v>
      </c>
      <c r="M138" s="4">
        <v>1740.46</v>
      </c>
      <c r="N138" s="4">
        <f t="shared" si="94"/>
        <v>3513.46</v>
      </c>
      <c r="O138" s="4">
        <f t="shared" si="97"/>
        <v>26486.54</v>
      </c>
    </row>
    <row r="139" spans="1:15" ht="15" x14ac:dyDescent="0.25">
      <c r="A139" s="2">
        <f t="shared" si="57"/>
        <v>131</v>
      </c>
      <c r="B139" s="11" t="s">
        <v>81</v>
      </c>
      <c r="C139" s="12" t="s">
        <v>13</v>
      </c>
      <c r="D139" s="3" t="s">
        <v>25</v>
      </c>
      <c r="E139" s="3" t="s">
        <v>80</v>
      </c>
      <c r="F139" s="12" t="s">
        <v>194</v>
      </c>
      <c r="G139" s="34">
        <v>45292</v>
      </c>
      <c r="H139" s="33" t="s">
        <v>382</v>
      </c>
      <c r="I139" s="13">
        <v>30000</v>
      </c>
      <c r="J139" s="4">
        <f t="shared" si="95"/>
        <v>861</v>
      </c>
      <c r="K139" s="4">
        <v>0</v>
      </c>
      <c r="L139" s="4">
        <f t="shared" si="96"/>
        <v>912</v>
      </c>
      <c r="M139" s="4">
        <v>25</v>
      </c>
      <c r="N139" s="4">
        <f t="shared" si="94"/>
        <v>1798</v>
      </c>
      <c r="O139" s="4">
        <f t="shared" si="97"/>
        <v>28202</v>
      </c>
    </row>
    <row r="140" spans="1:15" ht="15" x14ac:dyDescent="0.25">
      <c r="A140" s="2">
        <f t="shared" si="57"/>
        <v>132</v>
      </c>
      <c r="B140" s="11" t="s">
        <v>82</v>
      </c>
      <c r="C140" s="12" t="s">
        <v>15</v>
      </c>
      <c r="D140" s="3" t="s">
        <v>25</v>
      </c>
      <c r="E140" s="3" t="s">
        <v>83</v>
      </c>
      <c r="F140" s="12" t="s">
        <v>194</v>
      </c>
      <c r="G140" s="34">
        <v>45292</v>
      </c>
      <c r="H140" s="33" t="s">
        <v>382</v>
      </c>
      <c r="I140" s="13">
        <v>40000</v>
      </c>
      <c r="J140" s="4">
        <f t="shared" si="95"/>
        <v>1148</v>
      </c>
      <c r="K140" s="4">
        <v>442.65</v>
      </c>
      <c r="L140" s="4">
        <f t="shared" si="96"/>
        <v>1216</v>
      </c>
      <c r="M140" s="4">
        <v>25</v>
      </c>
      <c r="N140" s="4">
        <f t="shared" si="94"/>
        <v>2831.65</v>
      </c>
      <c r="O140" s="4">
        <f t="shared" si="97"/>
        <v>37168.35</v>
      </c>
    </row>
    <row r="141" spans="1:15" ht="15" x14ac:dyDescent="0.25">
      <c r="A141" s="2">
        <f t="shared" si="57"/>
        <v>133</v>
      </c>
      <c r="B141" s="11" t="s">
        <v>84</v>
      </c>
      <c r="C141" s="12" t="s">
        <v>13</v>
      </c>
      <c r="D141" s="3" t="s">
        <v>25</v>
      </c>
      <c r="E141" s="3" t="s">
        <v>85</v>
      </c>
      <c r="F141" s="12" t="s">
        <v>194</v>
      </c>
      <c r="G141" s="34">
        <v>45292</v>
      </c>
      <c r="H141" s="33" t="s">
        <v>382</v>
      </c>
      <c r="I141" s="13">
        <v>40000</v>
      </c>
      <c r="J141" s="4">
        <f t="shared" si="95"/>
        <v>1148</v>
      </c>
      <c r="K141" s="4">
        <v>442.65</v>
      </c>
      <c r="L141" s="4">
        <f t="shared" si="96"/>
        <v>1216</v>
      </c>
      <c r="M141" s="4">
        <v>25</v>
      </c>
      <c r="N141" s="4">
        <f t="shared" si="94"/>
        <v>2831.65</v>
      </c>
      <c r="O141" s="4">
        <f t="shared" si="97"/>
        <v>37168.35</v>
      </c>
    </row>
    <row r="142" spans="1:15" ht="15" x14ac:dyDescent="0.25">
      <c r="A142" s="2">
        <f t="shared" si="57"/>
        <v>134</v>
      </c>
      <c r="B142" s="11" t="s">
        <v>86</v>
      </c>
      <c r="C142" s="12" t="s">
        <v>13</v>
      </c>
      <c r="D142" s="3" t="s">
        <v>25</v>
      </c>
      <c r="E142" s="3" t="s">
        <v>87</v>
      </c>
      <c r="F142" s="12" t="s">
        <v>194</v>
      </c>
      <c r="G142" s="34">
        <v>45292</v>
      </c>
      <c r="H142" s="33" t="s">
        <v>382</v>
      </c>
      <c r="I142" s="13">
        <v>40000</v>
      </c>
      <c r="J142" s="4">
        <f t="shared" si="95"/>
        <v>1148</v>
      </c>
      <c r="K142" s="4">
        <v>185.33</v>
      </c>
      <c r="L142" s="4">
        <f t="shared" si="96"/>
        <v>1216</v>
      </c>
      <c r="M142" s="4">
        <v>1740.46</v>
      </c>
      <c r="N142" s="4">
        <f t="shared" si="94"/>
        <v>4289.79</v>
      </c>
      <c r="O142" s="4">
        <f t="shared" si="97"/>
        <v>35710.21</v>
      </c>
    </row>
    <row r="143" spans="1:15" ht="15" x14ac:dyDescent="0.25">
      <c r="A143" s="2">
        <f t="shared" si="57"/>
        <v>135</v>
      </c>
      <c r="B143" s="11" t="s">
        <v>88</v>
      </c>
      <c r="C143" s="12" t="s">
        <v>15</v>
      </c>
      <c r="D143" s="3" t="s">
        <v>25</v>
      </c>
      <c r="E143" s="3" t="s">
        <v>89</v>
      </c>
      <c r="F143" s="12" t="s">
        <v>194</v>
      </c>
      <c r="G143" s="34">
        <v>45292</v>
      </c>
      <c r="H143" s="33" t="s">
        <v>382</v>
      </c>
      <c r="I143" s="13">
        <v>40000</v>
      </c>
      <c r="J143" s="4">
        <f t="shared" si="95"/>
        <v>1148</v>
      </c>
      <c r="K143" s="4">
        <v>442.65</v>
      </c>
      <c r="L143" s="4">
        <f t="shared" si="96"/>
        <v>1216</v>
      </c>
      <c r="M143" s="4">
        <v>25</v>
      </c>
      <c r="N143" s="4">
        <f t="shared" si="94"/>
        <v>2831.65</v>
      </c>
      <c r="O143" s="4">
        <f t="shared" si="97"/>
        <v>37168.35</v>
      </c>
    </row>
    <row r="144" spans="1:15" ht="15" x14ac:dyDescent="0.25">
      <c r="A144" s="2">
        <f t="shared" si="57"/>
        <v>136</v>
      </c>
      <c r="B144" s="11" t="s">
        <v>90</v>
      </c>
      <c r="C144" s="12" t="s">
        <v>15</v>
      </c>
      <c r="D144" s="3" t="s">
        <v>25</v>
      </c>
      <c r="E144" s="3" t="s">
        <v>91</v>
      </c>
      <c r="F144" s="12" t="s">
        <v>194</v>
      </c>
      <c r="G144" s="34">
        <v>45292</v>
      </c>
      <c r="H144" s="33" t="s">
        <v>382</v>
      </c>
      <c r="I144" s="13">
        <v>30000</v>
      </c>
      <c r="J144" s="4">
        <f t="shared" si="95"/>
        <v>861</v>
      </c>
      <c r="K144" s="4">
        <v>0</v>
      </c>
      <c r="L144" s="4">
        <f t="shared" si="96"/>
        <v>912</v>
      </c>
      <c r="M144" s="4">
        <v>12547.92</v>
      </c>
      <c r="N144" s="4">
        <f t="shared" si="94"/>
        <v>14320.92</v>
      </c>
      <c r="O144" s="4">
        <f t="shared" si="97"/>
        <v>15679.08</v>
      </c>
    </row>
    <row r="145" spans="1:15" ht="15" x14ac:dyDescent="0.25">
      <c r="A145" s="2">
        <f t="shared" si="57"/>
        <v>137</v>
      </c>
      <c r="B145" s="11" t="s">
        <v>92</v>
      </c>
      <c r="C145" s="12" t="s">
        <v>13</v>
      </c>
      <c r="D145" s="3" t="s">
        <v>25</v>
      </c>
      <c r="E145" s="3" t="s">
        <v>93</v>
      </c>
      <c r="F145" s="12" t="s">
        <v>194</v>
      </c>
      <c r="G145" s="34">
        <v>45292</v>
      </c>
      <c r="H145" s="33" t="s">
        <v>382</v>
      </c>
      <c r="I145" s="13">
        <v>30000</v>
      </c>
      <c r="J145" s="4">
        <f t="shared" si="95"/>
        <v>861</v>
      </c>
      <c r="K145" s="4">
        <v>0</v>
      </c>
      <c r="L145" s="4">
        <f t="shared" si="96"/>
        <v>912</v>
      </c>
      <c r="M145" s="4">
        <v>25</v>
      </c>
      <c r="N145" s="4">
        <f t="shared" si="94"/>
        <v>1798</v>
      </c>
      <c r="O145" s="4">
        <f t="shared" si="97"/>
        <v>28202</v>
      </c>
    </row>
    <row r="146" spans="1:15" ht="15" x14ac:dyDescent="0.25">
      <c r="A146" s="2">
        <f t="shared" si="57"/>
        <v>138</v>
      </c>
      <c r="B146" s="11" t="s">
        <v>94</v>
      </c>
      <c r="C146" s="12" t="s">
        <v>13</v>
      </c>
      <c r="D146" s="3" t="s">
        <v>25</v>
      </c>
      <c r="E146" s="3" t="s">
        <v>95</v>
      </c>
      <c r="F146" s="12" t="s">
        <v>194</v>
      </c>
      <c r="G146" s="34">
        <v>45292</v>
      </c>
      <c r="H146" s="33" t="s">
        <v>382</v>
      </c>
      <c r="I146" s="13">
        <v>40000</v>
      </c>
      <c r="J146" s="4">
        <f t="shared" si="95"/>
        <v>1148</v>
      </c>
      <c r="K146" s="4">
        <v>442.65</v>
      </c>
      <c r="L146" s="4">
        <f t="shared" si="96"/>
        <v>1216</v>
      </c>
      <c r="M146" s="4">
        <v>25</v>
      </c>
      <c r="N146" s="4">
        <f t="shared" si="94"/>
        <v>2831.65</v>
      </c>
      <c r="O146" s="4">
        <f t="shared" si="97"/>
        <v>37168.35</v>
      </c>
    </row>
    <row r="147" spans="1:15" ht="15" x14ac:dyDescent="0.25">
      <c r="A147" s="2">
        <f t="shared" si="57"/>
        <v>139</v>
      </c>
      <c r="B147" s="11" t="s">
        <v>96</v>
      </c>
      <c r="C147" s="12" t="s">
        <v>13</v>
      </c>
      <c r="D147" s="3" t="s">
        <v>25</v>
      </c>
      <c r="E147" s="3" t="s">
        <v>97</v>
      </c>
      <c r="F147" s="12" t="s">
        <v>194</v>
      </c>
      <c r="G147" s="34">
        <v>45292</v>
      </c>
      <c r="H147" s="33" t="s">
        <v>382</v>
      </c>
      <c r="I147" s="13">
        <v>30000</v>
      </c>
      <c r="J147" s="4">
        <f t="shared" si="95"/>
        <v>861</v>
      </c>
      <c r="K147" s="4">
        <v>0</v>
      </c>
      <c r="L147" s="4">
        <f t="shared" si="96"/>
        <v>912</v>
      </c>
      <c r="M147" s="4">
        <v>7025</v>
      </c>
      <c r="N147" s="4">
        <f t="shared" si="94"/>
        <v>8798</v>
      </c>
      <c r="O147" s="4">
        <f t="shared" si="97"/>
        <v>21202</v>
      </c>
    </row>
    <row r="148" spans="1:15" ht="15" x14ac:dyDescent="0.25">
      <c r="A148" s="2">
        <f t="shared" si="57"/>
        <v>140</v>
      </c>
      <c r="B148" s="11" t="s">
        <v>144</v>
      </c>
      <c r="C148" s="12" t="s">
        <v>13</v>
      </c>
      <c r="D148" s="3" t="s">
        <v>25</v>
      </c>
      <c r="E148" s="3" t="s">
        <v>168</v>
      </c>
      <c r="F148" s="12" t="s">
        <v>194</v>
      </c>
      <c r="G148" s="34">
        <v>45292</v>
      </c>
      <c r="H148" s="33" t="s">
        <v>382</v>
      </c>
      <c r="I148" s="13">
        <v>40000</v>
      </c>
      <c r="J148" s="4">
        <f t="shared" si="95"/>
        <v>1148</v>
      </c>
      <c r="K148" s="4">
        <v>442.65</v>
      </c>
      <c r="L148" s="4">
        <f t="shared" si="96"/>
        <v>1216</v>
      </c>
      <c r="M148" s="4">
        <v>25</v>
      </c>
      <c r="N148" s="4">
        <f t="shared" si="94"/>
        <v>2831.65</v>
      </c>
      <c r="O148" s="4">
        <f t="shared" si="97"/>
        <v>37168.35</v>
      </c>
    </row>
    <row r="149" spans="1:15" ht="15" x14ac:dyDescent="0.25">
      <c r="A149" s="2">
        <f t="shared" ref="A149:A212" si="101">A148+1</f>
        <v>141</v>
      </c>
      <c r="B149" s="11" t="s">
        <v>152</v>
      </c>
      <c r="C149" s="12" t="s">
        <v>13</v>
      </c>
      <c r="D149" s="3" t="s">
        <v>25</v>
      </c>
      <c r="E149" s="3" t="s">
        <v>176</v>
      </c>
      <c r="F149" s="12" t="s">
        <v>194</v>
      </c>
      <c r="G149" s="34">
        <v>45292</v>
      </c>
      <c r="H149" s="33" t="s">
        <v>382</v>
      </c>
      <c r="I149" s="13">
        <v>30000</v>
      </c>
      <c r="J149" s="4">
        <f t="shared" si="95"/>
        <v>861</v>
      </c>
      <c r="K149" s="4">
        <v>0</v>
      </c>
      <c r="L149" s="4">
        <f t="shared" si="96"/>
        <v>912</v>
      </c>
      <c r="M149" s="4">
        <v>1740.46</v>
      </c>
      <c r="N149" s="4">
        <f t="shared" ref="N149:N162" si="102">SUM(J149:M149)</f>
        <v>3513.46</v>
      </c>
      <c r="O149" s="4">
        <f t="shared" si="97"/>
        <v>26486.54</v>
      </c>
    </row>
    <row r="150" spans="1:15" ht="15" x14ac:dyDescent="0.25">
      <c r="A150" s="2">
        <f t="shared" si="101"/>
        <v>142</v>
      </c>
      <c r="B150" s="11" t="s">
        <v>153</v>
      </c>
      <c r="C150" s="12" t="s">
        <v>13</v>
      </c>
      <c r="D150" s="3" t="s">
        <v>25</v>
      </c>
      <c r="E150" s="3" t="s">
        <v>177</v>
      </c>
      <c r="F150" s="12" t="s">
        <v>194</v>
      </c>
      <c r="G150" s="34">
        <v>45292</v>
      </c>
      <c r="H150" s="33" t="s">
        <v>382</v>
      </c>
      <c r="I150" s="13">
        <v>30000</v>
      </c>
      <c r="J150" s="4">
        <f t="shared" si="95"/>
        <v>861</v>
      </c>
      <c r="K150" s="4">
        <v>0</v>
      </c>
      <c r="L150" s="4">
        <f t="shared" si="96"/>
        <v>912</v>
      </c>
      <c r="M150" s="4">
        <v>25</v>
      </c>
      <c r="N150" s="4">
        <f t="shared" si="102"/>
        <v>1798</v>
      </c>
      <c r="O150" s="4">
        <f t="shared" si="97"/>
        <v>28202</v>
      </c>
    </row>
    <row r="151" spans="1:15" ht="15" x14ac:dyDescent="0.25">
      <c r="A151" s="2">
        <f t="shared" si="101"/>
        <v>143</v>
      </c>
      <c r="B151" s="11" t="s">
        <v>154</v>
      </c>
      <c r="C151" s="12" t="s">
        <v>13</v>
      </c>
      <c r="D151" s="3" t="s">
        <v>25</v>
      </c>
      <c r="E151" s="3" t="s">
        <v>178</v>
      </c>
      <c r="F151" s="12" t="s">
        <v>194</v>
      </c>
      <c r="G151" s="34">
        <v>45292</v>
      </c>
      <c r="H151" s="33" t="s">
        <v>382</v>
      </c>
      <c r="I151" s="13">
        <v>30000</v>
      </c>
      <c r="J151" s="4">
        <f t="shared" si="95"/>
        <v>861</v>
      </c>
      <c r="K151" s="4">
        <v>0</v>
      </c>
      <c r="L151" s="4">
        <f t="shared" si="96"/>
        <v>912</v>
      </c>
      <c r="M151" s="4">
        <v>7071.61</v>
      </c>
      <c r="N151" s="4">
        <f t="shared" si="102"/>
        <v>8844.61</v>
      </c>
      <c r="O151" s="4">
        <f t="shared" si="97"/>
        <v>21155.39</v>
      </c>
    </row>
    <row r="152" spans="1:15" ht="15" x14ac:dyDescent="0.25">
      <c r="A152" s="2">
        <f t="shared" si="101"/>
        <v>144</v>
      </c>
      <c r="B152" s="11" t="s">
        <v>155</v>
      </c>
      <c r="C152" s="12" t="s">
        <v>13</v>
      </c>
      <c r="D152" s="3" t="s">
        <v>25</v>
      </c>
      <c r="E152" s="3" t="s">
        <v>179</v>
      </c>
      <c r="F152" s="12" t="s">
        <v>194</v>
      </c>
      <c r="G152" s="34">
        <v>45292</v>
      </c>
      <c r="H152" s="33" t="s">
        <v>382</v>
      </c>
      <c r="I152" s="13">
        <v>30000</v>
      </c>
      <c r="J152" s="4">
        <f t="shared" si="95"/>
        <v>861</v>
      </c>
      <c r="K152" s="4">
        <v>0</v>
      </c>
      <c r="L152" s="4">
        <f t="shared" si="96"/>
        <v>912</v>
      </c>
      <c r="M152" s="4">
        <v>25</v>
      </c>
      <c r="N152" s="4">
        <f t="shared" si="102"/>
        <v>1798</v>
      </c>
      <c r="O152" s="4">
        <f t="shared" si="97"/>
        <v>28202</v>
      </c>
    </row>
    <row r="153" spans="1:15" ht="15" x14ac:dyDescent="0.25">
      <c r="A153" s="2">
        <f t="shared" si="101"/>
        <v>145</v>
      </c>
      <c r="B153" s="11" t="s">
        <v>156</v>
      </c>
      <c r="C153" s="12" t="s">
        <v>13</v>
      </c>
      <c r="D153" s="3" t="s">
        <v>25</v>
      </c>
      <c r="E153" s="3" t="s">
        <v>179</v>
      </c>
      <c r="F153" s="12" t="s">
        <v>194</v>
      </c>
      <c r="G153" s="34">
        <v>45292</v>
      </c>
      <c r="H153" s="33" t="s">
        <v>382</v>
      </c>
      <c r="I153" s="13">
        <v>30000</v>
      </c>
      <c r="J153" s="4">
        <f t="shared" si="95"/>
        <v>861</v>
      </c>
      <c r="K153" s="4">
        <v>0</v>
      </c>
      <c r="L153" s="4">
        <f t="shared" si="96"/>
        <v>912</v>
      </c>
      <c r="M153" s="4">
        <v>25</v>
      </c>
      <c r="N153" s="4">
        <f t="shared" si="102"/>
        <v>1798</v>
      </c>
      <c r="O153" s="4">
        <f t="shared" si="97"/>
        <v>28202</v>
      </c>
    </row>
    <row r="154" spans="1:15" ht="15" x14ac:dyDescent="0.25">
      <c r="A154" s="2">
        <f t="shared" si="101"/>
        <v>146</v>
      </c>
      <c r="B154" s="11" t="s">
        <v>158</v>
      </c>
      <c r="C154" s="12" t="s">
        <v>13</v>
      </c>
      <c r="D154" s="3" t="s">
        <v>25</v>
      </c>
      <c r="E154" s="3" t="s">
        <v>181</v>
      </c>
      <c r="F154" s="12" t="s">
        <v>194</v>
      </c>
      <c r="G154" s="34">
        <v>45292</v>
      </c>
      <c r="H154" s="33" t="s">
        <v>382</v>
      </c>
      <c r="I154" s="13">
        <v>50000</v>
      </c>
      <c r="J154" s="4">
        <f t="shared" si="95"/>
        <v>1435</v>
      </c>
      <c r="K154" s="4">
        <v>1854</v>
      </c>
      <c r="L154" s="4">
        <f t="shared" si="96"/>
        <v>1520</v>
      </c>
      <c r="M154" s="4">
        <v>8501.74</v>
      </c>
      <c r="N154" s="4">
        <f t="shared" si="102"/>
        <v>13310.74</v>
      </c>
      <c r="O154" s="4">
        <f t="shared" si="97"/>
        <v>36689.26</v>
      </c>
    </row>
    <row r="155" spans="1:15" ht="15" x14ac:dyDescent="0.25">
      <c r="A155" s="2">
        <f t="shared" si="101"/>
        <v>147</v>
      </c>
      <c r="B155" s="11" t="s">
        <v>159</v>
      </c>
      <c r="C155" s="12" t="s">
        <v>15</v>
      </c>
      <c r="D155" s="3" t="s">
        <v>25</v>
      </c>
      <c r="E155" s="3" t="s">
        <v>183</v>
      </c>
      <c r="F155" s="12" t="s">
        <v>194</v>
      </c>
      <c r="G155" s="34">
        <v>45292</v>
      </c>
      <c r="H155" s="33" t="s">
        <v>382</v>
      </c>
      <c r="I155" s="13">
        <v>50000</v>
      </c>
      <c r="J155" s="4">
        <f t="shared" si="95"/>
        <v>1435</v>
      </c>
      <c r="K155" s="4">
        <v>1854</v>
      </c>
      <c r="L155" s="4">
        <f t="shared" si="96"/>
        <v>1520</v>
      </c>
      <c r="M155" s="4">
        <v>25</v>
      </c>
      <c r="N155" s="4">
        <f t="shared" si="102"/>
        <v>4834</v>
      </c>
      <c r="O155" s="4">
        <f t="shared" si="97"/>
        <v>45166</v>
      </c>
    </row>
    <row r="156" spans="1:15" ht="15" x14ac:dyDescent="0.25">
      <c r="A156" s="2">
        <f t="shared" si="101"/>
        <v>148</v>
      </c>
      <c r="B156" s="11" t="s">
        <v>160</v>
      </c>
      <c r="C156" s="12" t="s">
        <v>13</v>
      </c>
      <c r="D156" s="3" t="s">
        <v>25</v>
      </c>
      <c r="E156" s="3" t="s">
        <v>180</v>
      </c>
      <c r="F156" s="12" t="s">
        <v>194</v>
      </c>
      <c r="G156" s="34">
        <v>45292</v>
      </c>
      <c r="H156" s="33" t="s">
        <v>382</v>
      </c>
      <c r="I156" s="13">
        <v>50000</v>
      </c>
      <c r="J156" s="4">
        <f t="shared" si="95"/>
        <v>1435</v>
      </c>
      <c r="K156" s="4">
        <v>1854</v>
      </c>
      <c r="L156" s="4">
        <f t="shared" si="96"/>
        <v>1520</v>
      </c>
      <c r="M156" s="4">
        <v>25</v>
      </c>
      <c r="N156" s="4">
        <f t="shared" si="102"/>
        <v>4834</v>
      </c>
      <c r="O156" s="4">
        <f t="shared" si="97"/>
        <v>45166</v>
      </c>
    </row>
    <row r="157" spans="1:15" ht="15" x14ac:dyDescent="0.25">
      <c r="A157" s="2">
        <f t="shared" si="101"/>
        <v>149</v>
      </c>
      <c r="B157" s="11" t="s">
        <v>161</v>
      </c>
      <c r="C157" s="12" t="s">
        <v>15</v>
      </c>
      <c r="D157" s="3" t="s">
        <v>25</v>
      </c>
      <c r="E157" s="3" t="s">
        <v>183</v>
      </c>
      <c r="F157" s="12" t="s">
        <v>194</v>
      </c>
      <c r="G157" s="34">
        <v>45292</v>
      </c>
      <c r="H157" s="33" t="s">
        <v>382</v>
      </c>
      <c r="I157" s="13">
        <v>50000</v>
      </c>
      <c r="J157" s="4">
        <f t="shared" si="95"/>
        <v>1435</v>
      </c>
      <c r="K157" s="4">
        <v>1854</v>
      </c>
      <c r="L157" s="4">
        <f t="shared" si="96"/>
        <v>1520</v>
      </c>
      <c r="M157" s="4">
        <v>25</v>
      </c>
      <c r="N157" s="4">
        <f t="shared" si="102"/>
        <v>4834</v>
      </c>
      <c r="O157" s="4">
        <f t="shared" si="97"/>
        <v>45166</v>
      </c>
    </row>
    <row r="158" spans="1:15" ht="15" x14ac:dyDescent="0.25">
      <c r="A158" s="2">
        <f t="shared" si="101"/>
        <v>150</v>
      </c>
      <c r="B158" s="11" t="s">
        <v>157</v>
      </c>
      <c r="C158" s="12" t="s">
        <v>13</v>
      </c>
      <c r="D158" s="3" t="s">
        <v>25</v>
      </c>
      <c r="E158" s="3" t="s">
        <v>180</v>
      </c>
      <c r="F158" s="12" t="s">
        <v>194</v>
      </c>
      <c r="G158" s="34">
        <v>45292</v>
      </c>
      <c r="H158" s="33" t="s">
        <v>382</v>
      </c>
      <c r="I158" s="13">
        <v>120000</v>
      </c>
      <c r="J158" s="4">
        <f t="shared" si="95"/>
        <v>3444</v>
      </c>
      <c r="K158" s="4">
        <v>16809.87</v>
      </c>
      <c r="L158" s="4">
        <f t="shared" si="96"/>
        <v>3648</v>
      </c>
      <c r="M158" s="4">
        <v>25</v>
      </c>
      <c r="N158" s="4">
        <f t="shared" si="102"/>
        <v>23926.87</v>
      </c>
      <c r="O158" s="4">
        <f t="shared" si="97"/>
        <v>96073.13</v>
      </c>
    </row>
    <row r="159" spans="1:15" ht="15" x14ac:dyDescent="0.25">
      <c r="A159" s="2">
        <f t="shared" si="101"/>
        <v>151</v>
      </c>
      <c r="B159" s="11" t="s">
        <v>213</v>
      </c>
      <c r="C159" s="12" t="s">
        <v>13</v>
      </c>
      <c r="D159" s="3" t="s">
        <v>25</v>
      </c>
      <c r="E159" s="3" t="s">
        <v>214</v>
      </c>
      <c r="F159" s="12" t="s">
        <v>194</v>
      </c>
      <c r="G159" s="34">
        <v>45292</v>
      </c>
      <c r="H159" s="33" t="s">
        <v>382</v>
      </c>
      <c r="I159" s="13">
        <v>40000</v>
      </c>
      <c r="J159" s="4">
        <f t="shared" ref="J159" si="103">I159*2.87%</f>
        <v>1148</v>
      </c>
      <c r="K159" s="4">
        <v>442.65</v>
      </c>
      <c r="L159" s="4">
        <f t="shared" si="96"/>
        <v>1216</v>
      </c>
      <c r="M159" s="4">
        <v>12025</v>
      </c>
      <c r="N159" s="4">
        <f t="shared" ref="N159" si="104">SUM(J159:M159)</f>
        <v>14831.65</v>
      </c>
      <c r="O159" s="4">
        <f t="shared" ref="O159" si="105">I159-N159</f>
        <v>25168.35</v>
      </c>
    </row>
    <row r="160" spans="1:15" ht="15" x14ac:dyDescent="0.25">
      <c r="A160" s="2">
        <f t="shared" si="101"/>
        <v>152</v>
      </c>
      <c r="B160" s="11" t="s">
        <v>142</v>
      </c>
      <c r="C160" s="12" t="s">
        <v>13</v>
      </c>
      <c r="D160" s="3" t="s">
        <v>25</v>
      </c>
      <c r="E160" s="3" t="s">
        <v>166</v>
      </c>
      <c r="F160" s="12" t="s">
        <v>194</v>
      </c>
      <c r="G160" s="34">
        <v>45292</v>
      </c>
      <c r="H160" s="33" t="s">
        <v>382</v>
      </c>
      <c r="I160" s="13">
        <v>40000</v>
      </c>
      <c r="J160" s="4">
        <f t="shared" si="95"/>
        <v>1148</v>
      </c>
      <c r="K160" s="4">
        <v>442.65</v>
      </c>
      <c r="L160" s="4">
        <f t="shared" si="96"/>
        <v>1216</v>
      </c>
      <c r="M160" s="4">
        <v>25</v>
      </c>
      <c r="N160" s="4">
        <f t="shared" si="102"/>
        <v>2831.65</v>
      </c>
      <c r="O160" s="4">
        <f t="shared" si="97"/>
        <v>37168.35</v>
      </c>
    </row>
    <row r="161" spans="1:15" ht="15" x14ac:dyDescent="0.25">
      <c r="A161" s="2">
        <f t="shared" si="101"/>
        <v>153</v>
      </c>
      <c r="B161" s="11" t="s">
        <v>143</v>
      </c>
      <c r="C161" s="12" t="s">
        <v>15</v>
      </c>
      <c r="D161" s="3" t="s">
        <v>25</v>
      </c>
      <c r="E161" s="3" t="s">
        <v>167</v>
      </c>
      <c r="F161" s="12" t="s">
        <v>194</v>
      </c>
      <c r="G161" s="34">
        <v>45292</v>
      </c>
      <c r="H161" s="33" t="s">
        <v>382</v>
      </c>
      <c r="I161" s="13">
        <v>40000</v>
      </c>
      <c r="J161" s="4">
        <f t="shared" si="95"/>
        <v>1148</v>
      </c>
      <c r="K161" s="4">
        <v>442.65</v>
      </c>
      <c r="L161" s="4">
        <f t="shared" si="96"/>
        <v>1216</v>
      </c>
      <c r="M161" s="4">
        <v>25</v>
      </c>
      <c r="N161" s="4">
        <f t="shared" si="102"/>
        <v>2831.65</v>
      </c>
      <c r="O161" s="4">
        <f t="shared" si="97"/>
        <v>37168.35</v>
      </c>
    </row>
    <row r="162" spans="1:15" ht="15" x14ac:dyDescent="0.25">
      <c r="A162" s="2">
        <f t="shared" si="101"/>
        <v>154</v>
      </c>
      <c r="B162" s="11" t="s">
        <v>146</v>
      </c>
      <c r="C162" s="12" t="s">
        <v>13</v>
      </c>
      <c r="D162" s="3" t="s">
        <v>25</v>
      </c>
      <c r="E162" s="3" t="s">
        <v>170</v>
      </c>
      <c r="F162" s="12" t="s">
        <v>194</v>
      </c>
      <c r="G162" s="34">
        <v>45292</v>
      </c>
      <c r="H162" s="33" t="s">
        <v>382</v>
      </c>
      <c r="I162" s="13">
        <v>30000</v>
      </c>
      <c r="J162" s="4">
        <f t="shared" si="95"/>
        <v>861</v>
      </c>
      <c r="K162" s="4">
        <v>0</v>
      </c>
      <c r="L162" s="4">
        <f t="shared" si="96"/>
        <v>912</v>
      </c>
      <c r="M162" s="4">
        <v>25</v>
      </c>
      <c r="N162" s="4">
        <f t="shared" si="102"/>
        <v>1798</v>
      </c>
      <c r="O162" s="4">
        <f t="shared" si="97"/>
        <v>28202</v>
      </c>
    </row>
    <row r="163" spans="1:15" ht="15" x14ac:dyDescent="0.25">
      <c r="A163" s="2">
        <f t="shared" si="101"/>
        <v>155</v>
      </c>
      <c r="B163" s="11" t="s">
        <v>147</v>
      </c>
      <c r="C163" s="12" t="s">
        <v>13</v>
      </c>
      <c r="D163" s="3" t="s">
        <v>25</v>
      </c>
      <c r="E163" s="3" t="s">
        <v>171</v>
      </c>
      <c r="F163" s="12" t="s">
        <v>194</v>
      </c>
      <c r="G163" s="34">
        <v>45292</v>
      </c>
      <c r="H163" s="33" t="s">
        <v>382</v>
      </c>
      <c r="I163" s="13">
        <v>30000</v>
      </c>
      <c r="J163" s="4">
        <f t="shared" si="95"/>
        <v>861</v>
      </c>
      <c r="K163" s="4">
        <v>0</v>
      </c>
      <c r="L163" s="4">
        <f t="shared" si="96"/>
        <v>912</v>
      </c>
      <c r="M163" s="4">
        <v>1740.46</v>
      </c>
      <c r="N163" s="4">
        <f t="shared" ref="N163:N222" si="106">SUM(J163:M163)</f>
        <v>3513.46</v>
      </c>
      <c r="O163" s="4">
        <f t="shared" si="97"/>
        <v>26486.54</v>
      </c>
    </row>
    <row r="164" spans="1:15" ht="15" x14ac:dyDescent="0.25">
      <c r="A164" s="2">
        <f t="shared" si="101"/>
        <v>156</v>
      </c>
      <c r="B164" s="11" t="s">
        <v>148</v>
      </c>
      <c r="C164" s="12" t="s">
        <v>13</v>
      </c>
      <c r="D164" s="3" t="s">
        <v>25</v>
      </c>
      <c r="E164" s="3" t="s">
        <v>172</v>
      </c>
      <c r="F164" s="12" t="s">
        <v>194</v>
      </c>
      <c r="G164" s="34">
        <v>45292</v>
      </c>
      <c r="H164" s="33" t="s">
        <v>382</v>
      </c>
      <c r="I164" s="13">
        <v>30000</v>
      </c>
      <c r="J164" s="4">
        <f t="shared" si="95"/>
        <v>861</v>
      </c>
      <c r="K164" s="4">
        <v>0</v>
      </c>
      <c r="L164" s="4">
        <f t="shared" si="96"/>
        <v>912</v>
      </c>
      <c r="M164" s="4">
        <v>25</v>
      </c>
      <c r="N164" s="4">
        <f t="shared" si="106"/>
        <v>1798</v>
      </c>
      <c r="O164" s="4">
        <f t="shared" si="97"/>
        <v>28202</v>
      </c>
    </row>
    <row r="165" spans="1:15" ht="15" x14ac:dyDescent="0.25">
      <c r="A165" s="2">
        <f t="shared" si="101"/>
        <v>157</v>
      </c>
      <c r="B165" s="11" t="s">
        <v>149</v>
      </c>
      <c r="C165" s="12" t="s">
        <v>13</v>
      </c>
      <c r="D165" s="3" t="s">
        <v>25</v>
      </c>
      <c r="E165" s="3" t="s">
        <v>173</v>
      </c>
      <c r="F165" s="12" t="s">
        <v>194</v>
      </c>
      <c r="G165" s="34">
        <v>45292</v>
      </c>
      <c r="H165" s="33" t="s">
        <v>382</v>
      </c>
      <c r="I165" s="13">
        <v>30000</v>
      </c>
      <c r="J165" s="4">
        <f t="shared" si="95"/>
        <v>861</v>
      </c>
      <c r="K165" s="4">
        <v>0</v>
      </c>
      <c r="L165" s="4">
        <f t="shared" si="96"/>
        <v>912</v>
      </c>
      <c r="M165" s="4">
        <v>25</v>
      </c>
      <c r="N165" s="4">
        <f t="shared" si="106"/>
        <v>1798</v>
      </c>
      <c r="O165" s="4">
        <f t="shared" si="97"/>
        <v>28202</v>
      </c>
    </row>
    <row r="166" spans="1:15" ht="15" x14ac:dyDescent="0.25">
      <c r="A166" s="2">
        <f t="shared" si="101"/>
        <v>158</v>
      </c>
      <c r="B166" s="11" t="s">
        <v>150</v>
      </c>
      <c r="C166" s="12" t="s">
        <v>13</v>
      </c>
      <c r="D166" s="3" t="s">
        <v>25</v>
      </c>
      <c r="E166" s="3" t="s">
        <v>174</v>
      </c>
      <c r="F166" s="12" t="s">
        <v>194</v>
      </c>
      <c r="G166" s="34">
        <v>45292</v>
      </c>
      <c r="H166" s="33" t="s">
        <v>382</v>
      </c>
      <c r="I166" s="13">
        <v>30000</v>
      </c>
      <c r="J166" s="4">
        <f t="shared" si="95"/>
        <v>861</v>
      </c>
      <c r="K166" s="4">
        <v>0</v>
      </c>
      <c r="L166" s="4">
        <f t="shared" si="96"/>
        <v>912</v>
      </c>
      <c r="M166" s="4">
        <v>25</v>
      </c>
      <c r="N166" s="4">
        <f t="shared" si="106"/>
        <v>1798</v>
      </c>
      <c r="O166" s="4">
        <f t="shared" si="97"/>
        <v>28202</v>
      </c>
    </row>
    <row r="167" spans="1:15" ht="15" x14ac:dyDescent="0.25">
      <c r="A167" s="2">
        <f t="shared" si="101"/>
        <v>159</v>
      </c>
      <c r="B167" s="11" t="s">
        <v>151</v>
      </c>
      <c r="C167" s="12" t="s">
        <v>15</v>
      </c>
      <c r="D167" s="3" t="s">
        <v>25</v>
      </c>
      <c r="E167" s="3" t="s">
        <v>175</v>
      </c>
      <c r="F167" s="12" t="s">
        <v>194</v>
      </c>
      <c r="G167" s="34">
        <v>45292</v>
      </c>
      <c r="H167" s="33" t="s">
        <v>382</v>
      </c>
      <c r="I167" s="13">
        <v>30000</v>
      </c>
      <c r="J167" s="4">
        <f t="shared" si="95"/>
        <v>861</v>
      </c>
      <c r="K167" s="4">
        <v>0</v>
      </c>
      <c r="L167" s="4">
        <f t="shared" si="96"/>
        <v>912</v>
      </c>
      <c r="M167" s="4">
        <v>25</v>
      </c>
      <c r="N167" s="4">
        <f t="shared" si="106"/>
        <v>1798</v>
      </c>
      <c r="O167" s="4">
        <f t="shared" si="97"/>
        <v>28202</v>
      </c>
    </row>
    <row r="168" spans="1:15" ht="15" x14ac:dyDescent="0.25">
      <c r="A168" s="2">
        <f t="shared" si="101"/>
        <v>160</v>
      </c>
      <c r="B168" s="11" t="s">
        <v>141</v>
      </c>
      <c r="C168" s="12" t="s">
        <v>13</v>
      </c>
      <c r="D168" s="3" t="s">
        <v>25</v>
      </c>
      <c r="E168" s="3" t="s">
        <v>165</v>
      </c>
      <c r="F168" s="12" t="s">
        <v>194</v>
      </c>
      <c r="G168" s="34">
        <v>45292</v>
      </c>
      <c r="H168" s="33" t="s">
        <v>382</v>
      </c>
      <c r="I168" s="13">
        <v>50000</v>
      </c>
      <c r="J168" s="4">
        <f t="shared" si="95"/>
        <v>1435</v>
      </c>
      <c r="K168" s="4">
        <v>1854</v>
      </c>
      <c r="L168" s="4">
        <f t="shared" si="96"/>
        <v>1520</v>
      </c>
      <c r="M168" s="4">
        <v>4781.46</v>
      </c>
      <c r="N168" s="4">
        <f t="shared" si="106"/>
        <v>9590.4599999999991</v>
      </c>
      <c r="O168" s="4">
        <f t="shared" si="97"/>
        <v>40409.54</v>
      </c>
    </row>
    <row r="169" spans="1:15" ht="15" x14ac:dyDescent="0.25">
      <c r="A169" s="2">
        <f t="shared" si="101"/>
        <v>161</v>
      </c>
      <c r="B169" s="11" t="s">
        <v>162</v>
      </c>
      <c r="C169" s="12" t="s">
        <v>15</v>
      </c>
      <c r="D169" s="3" t="s">
        <v>25</v>
      </c>
      <c r="E169" s="3" t="s">
        <v>182</v>
      </c>
      <c r="F169" s="12" t="s">
        <v>194</v>
      </c>
      <c r="G169" s="34">
        <v>45292</v>
      </c>
      <c r="H169" s="33" t="s">
        <v>382</v>
      </c>
      <c r="I169" s="13">
        <v>50000</v>
      </c>
      <c r="J169" s="4">
        <f t="shared" si="95"/>
        <v>1435</v>
      </c>
      <c r="K169" s="4">
        <v>1854</v>
      </c>
      <c r="L169" s="4">
        <f t="shared" si="96"/>
        <v>1520</v>
      </c>
      <c r="M169" s="4">
        <v>25</v>
      </c>
      <c r="N169" s="4">
        <f t="shared" si="106"/>
        <v>4834</v>
      </c>
      <c r="O169" s="4">
        <f t="shared" si="97"/>
        <v>45166</v>
      </c>
    </row>
    <row r="170" spans="1:15" ht="15" x14ac:dyDescent="0.25">
      <c r="A170" s="2">
        <f t="shared" si="101"/>
        <v>162</v>
      </c>
      <c r="B170" s="11" t="s">
        <v>163</v>
      </c>
      <c r="C170" s="12" t="s">
        <v>15</v>
      </c>
      <c r="D170" s="3" t="s">
        <v>25</v>
      </c>
      <c r="E170" s="3" t="s">
        <v>182</v>
      </c>
      <c r="F170" s="12" t="s">
        <v>194</v>
      </c>
      <c r="G170" s="34">
        <v>45292</v>
      </c>
      <c r="H170" s="33" t="s">
        <v>382</v>
      </c>
      <c r="I170" s="13">
        <v>50000</v>
      </c>
      <c r="J170" s="4">
        <f t="shared" si="95"/>
        <v>1435</v>
      </c>
      <c r="K170" s="4">
        <v>1854</v>
      </c>
      <c r="L170" s="4">
        <f t="shared" si="96"/>
        <v>1520</v>
      </c>
      <c r="M170" s="4">
        <v>25</v>
      </c>
      <c r="N170" s="4">
        <f t="shared" si="106"/>
        <v>4834</v>
      </c>
      <c r="O170" s="4">
        <f t="shared" si="97"/>
        <v>45166</v>
      </c>
    </row>
    <row r="171" spans="1:15" ht="15" x14ac:dyDescent="0.25">
      <c r="A171" s="2">
        <f t="shared" si="101"/>
        <v>163</v>
      </c>
      <c r="B171" s="11" t="s">
        <v>164</v>
      </c>
      <c r="C171" s="12" t="s">
        <v>15</v>
      </c>
      <c r="D171" s="3" t="s">
        <v>25</v>
      </c>
      <c r="E171" s="3" t="s">
        <v>182</v>
      </c>
      <c r="F171" s="12" t="s">
        <v>194</v>
      </c>
      <c r="G171" s="34">
        <v>45292</v>
      </c>
      <c r="H171" s="33" t="s">
        <v>382</v>
      </c>
      <c r="I171" s="13">
        <v>50000</v>
      </c>
      <c r="J171" s="4">
        <f t="shared" si="95"/>
        <v>1435</v>
      </c>
      <c r="K171" s="4">
        <v>1854</v>
      </c>
      <c r="L171" s="4">
        <f t="shared" si="96"/>
        <v>1520</v>
      </c>
      <c r="M171" s="4">
        <v>25</v>
      </c>
      <c r="N171" s="4">
        <f t="shared" si="106"/>
        <v>4834</v>
      </c>
      <c r="O171" s="4">
        <f t="shared" si="97"/>
        <v>45166</v>
      </c>
    </row>
    <row r="172" spans="1:15" ht="15" x14ac:dyDescent="0.25">
      <c r="A172" s="2">
        <f t="shared" si="101"/>
        <v>164</v>
      </c>
      <c r="B172" s="11" t="s">
        <v>145</v>
      </c>
      <c r="C172" s="12" t="s">
        <v>13</v>
      </c>
      <c r="D172" s="3" t="s">
        <v>25</v>
      </c>
      <c r="E172" s="3" t="s">
        <v>169</v>
      </c>
      <c r="F172" s="12" t="s">
        <v>194</v>
      </c>
      <c r="G172" s="34">
        <v>45292</v>
      </c>
      <c r="H172" s="33" t="s">
        <v>382</v>
      </c>
      <c r="I172" s="13">
        <v>40000</v>
      </c>
      <c r="J172" s="4">
        <f t="shared" si="95"/>
        <v>1148</v>
      </c>
      <c r="K172" s="4">
        <v>442.65</v>
      </c>
      <c r="L172" s="4">
        <f t="shared" si="96"/>
        <v>1216</v>
      </c>
      <c r="M172" s="4">
        <v>1025</v>
      </c>
      <c r="N172" s="4">
        <f t="shared" si="106"/>
        <v>3831.65</v>
      </c>
      <c r="O172" s="4">
        <f t="shared" si="97"/>
        <v>36168.35</v>
      </c>
    </row>
    <row r="173" spans="1:15" ht="15" x14ac:dyDescent="0.25">
      <c r="A173" s="2">
        <f t="shared" si="101"/>
        <v>165</v>
      </c>
      <c r="B173" s="11" t="s">
        <v>317</v>
      </c>
      <c r="C173" s="12" t="s">
        <v>15</v>
      </c>
      <c r="D173" s="3" t="s">
        <v>25</v>
      </c>
      <c r="E173" s="3" t="s">
        <v>214</v>
      </c>
      <c r="F173" s="12" t="s">
        <v>194</v>
      </c>
      <c r="G173" s="34">
        <v>45292</v>
      </c>
      <c r="H173" s="33" t="s">
        <v>382</v>
      </c>
      <c r="I173" s="13">
        <v>40000</v>
      </c>
      <c r="J173" s="4">
        <f t="shared" ref="J173" si="107">I173*2.87%</f>
        <v>1148</v>
      </c>
      <c r="K173" s="4">
        <v>442.65</v>
      </c>
      <c r="L173" s="4">
        <f t="shared" si="96"/>
        <v>1216</v>
      </c>
      <c r="M173" s="4">
        <v>25</v>
      </c>
      <c r="N173" s="4">
        <f t="shared" ref="N173" si="108">SUM(J173:M173)</f>
        <v>2831.65</v>
      </c>
      <c r="O173" s="4">
        <f t="shared" ref="O173" si="109">I173-N173</f>
        <v>37168.35</v>
      </c>
    </row>
    <row r="174" spans="1:15" ht="15" x14ac:dyDescent="0.25">
      <c r="A174" s="2">
        <f t="shared" si="101"/>
        <v>166</v>
      </c>
      <c r="B174" s="25" t="s">
        <v>212</v>
      </c>
      <c r="C174" s="12" t="s">
        <v>15</v>
      </c>
      <c r="D174" s="3" t="s">
        <v>25</v>
      </c>
      <c r="E174" s="3" t="s">
        <v>210</v>
      </c>
      <c r="F174" s="12" t="s">
        <v>194</v>
      </c>
      <c r="G174" s="34">
        <v>45292</v>
      </c>
      <c r="H174" s="33" t="s">
        <v>382</v>
      </c>
      <c r="I174" s="13">
        <v>30000</v>
      </c>
      <c r="J174" s="4">
        <f t="shared" ref="J174:J175" si="110">I174*2.87%</f>
        <v>861</v>
      </c>
      <c r="K174" s="4">
        <v>0</v>
      </c>
      <c r="L174" s="4">
        <f t="shared" si="96"/>
        <v>912</v>
      </c>
      <c r="M174" s="4">
        <v>25</v>
      </c>
      <c r="N174" s="4">
        <f t="shared" ref="N174:N175" si="111">SUM(J174:M174)</f>
        <v>1798</v>
      </c>
      <c r="O174" s="4">
        <f t="shared" ref="O174:O175" si="112">I174-N174</f>
        <v>28202</v>
      </c>
    </row>
    <row r="175" spans="1:15" ht="15" x14ac:dyDescent="0.25">
      <c r="A175" s="2">
        <f t="shared" si="101"/>
        <v>167</v>
      </c>
      <c r="B175" s="25" t="s">
        <v>217</v>
      </c>
      <c r="C175" s="12" t="s">
        <v>13</v>
      </c>
      <c r="D175" s="3" t="s">
        <v>25</v>
      </c>
      <c r="E175" s="3" t="s">
        <v>210</v>
      </c>
      <c r="F175" s="12" t="s">
        <v>194</v>
      </c>
      <c r="G175" s="34">
        <v>45292</v>
      </c>
      <c r="H175" s="33" t="s">
        <v>382</v>
      </c>
      <c r="I175" s="13">
        <v>30000</v>
      </c>
      <c r="J175" s="4">
        <f t="shared" si="110"/>
        <v>861</v>
      </c>
      <c r="K175" s="4">
        <v>0</v>
      </c>
      <c r="L175" s="4">
        <f t="shared" si="96"/>
        <v>912</v>
      </c>
      <c r="M175" s="4">
        <v>25</v>
      </c>
      <c r="N175" s="4">
        <f t="shared" si="111"/>
        <v>1798</v>
      </c>
      <c r="O175" s="4">
        <f t="shared" si="112"/>
        <v>28202</v>
      </c>
    </row>
    <row r="176" spans="1:15" ht="15" x14ac:dyDescent="0.25">
      <c r="A176" s="2">
        <f t="shared" si="101"/>
        <v>168</v>
      </c>
      <c r="B176" s="25" t="s">
        <v>218</v>
      </c>
      <c r="C176" s="12" t="s">
        <v>13</v>
      </c>
      <c r="D176" s="3" t="s">
        <v>25</v>
      </c>
      <c r="E176" s="3" t="s">
        <v>210</v>
      </c>
      <c r="F176" s="12" t="s">
        <v>194</v>
      </c>
      <c r="G176" s="34">
        <v>45292</v>
      </c>
      <c r="H176" s="33" t="s">
        <v>382</v>
      </c>
      <c r="I176" s="13">
        <v>30000</v>
      </c>
      <c r="J176" s="4">
        <f t="shared" ref="J176:J179" si="113">I176*2.87%</f>
        <v>861</v>
      </c>
      <c r="K176" s="4">
        <v>0</v>
      </c>
      <c r="L176" s="4">
        <f t="shared" si="96"/>
        <v>912</v>
      </c>
      <c r="M176" s="4">
        <v>25</v>
      </c>
      <c r="N176" s="4">
        <f t="shared" ref="N176" si="114">SUM(J176:M176)</f>
        <v>1798</v>
      </c>
      <c r="O176" s="4">
        <f t="shared" ref="O176" si="115">I176-N176</f>
        <v>28202</v>
      </c>
    </row>
    <row r="177" spans="1:15" ht="15" x14ac:dyDescent="0.25">
      <c r="A177" s="2">
        <f t="shared" si="101"/>
        <v>169</v>
      </c>
      <c r="B177" s="25" t="s">
        <v>223</v>
      </c>
      <c r="C177" s="12" t="s">
        <v>15</v>
      </c>
      <c r="D177" s="3" t="s">
        <v>25</v>
      </c>
      <c r="E177" s="3" t="s">
        <v>214</v>
      </c>
      <c r="F177" s="12" t="s">
        <v>194</v>
      </c>
      <c r="G177" s="34">
        <v>45292</v>
      </c>
      <c r="H177" s="33" t="s">
        <v>382</v>
      </c>
      <c r="I177" s="13">
        <v>40000</v>
      </c>
      <c r="J177" s="4">
        <f t="shared" si="113"/>
        <v>1148</v>
      </c>
      <c r="K177" s="4">
        <v>442.65</v>
      </c>
      <c r="L177" s="4">
        <f t="shared" si="96"/>
        <v>1216</v>
      </c>
      <c r="M177" s="4">
        <v>25</v>
      </c>
      <c r="N177" s="4">
        <f t="shared" ref="N177:N179" si="116">SUM(J177:M177)</f>
        <v>2831.65</v>
      </c>
      <c r="O177" s="4">
        <f t="shared" ref="O177:O179" si="117">I177-N177</f>
        <v>37168.35</v>
      </c>
    </row>
    <row r="178" spans="1:15" ht="15" x14ac:dyDescent="0.25">
      <c r="A178" s="2">
        <f t="shared" si="101"/>
        <v>170</v>
      </c>
      <c r="B178" s="25" t="s">
        <v>224</v>
      </c>
      <c r="C178" s="12" t="s">
        <v>13</v>
      </c>
      <c r="D178" s="3" t="s">
        <v>25</v>
      </c>
      <c r="E178" s="3" t="s">
        <v>210</v>
      </c>
      <c r="F178" s="12" t="s">
        <v>194</v>
      </c>
      <c r="G178" s="34">
        <v>45292</v>
      </c>
      <c r="H178" s="33" t="s">
        <v>382</v>
      </c>
      <c r="I178" s="13">
        <v>37000</v>
      </c>
      <c r="J178" s="4">
        <f t="shared" si="113"/>
        <v>1061.9000000000001</v>
      </c>
      <c r="K178" s="4">
        <v>19.25</v>
      </c>
      <c r="L178" s="4">
        <f t="shared" si="96"/>
        <v>1124.8</v>
      </c>
      <c r="M178" s="4">
        <v>3025.01</v>
      </c>
      <c r="N178" s="4">
        <f t="shared" si="116"/>
        <v>5230.96</v>
      </c>
      <c r="O178" s="4">
        <f t="shared" si="117"/>
        <v>31769.040000000001</v>
      </c>
    </row>
    <row r="179" spans="1:15" ht="15" x14ac:dyDescent="0.25">
      <c r="A179" s="2">
        <f t="shared" si="101"/>
        <v>171</v>
      </c>
      <c r="B179" s="25" t="s">
        <v>276</v>
      </c>
      <c r="C179" s="12" t="s">
        <v>15</v>
      </c>
      <c r="D179" s="3" t="s">
        <v>25</v>
      </c>
      <c r="E179" s="3" t="s">
        <v>182</v>
      </c>
      <c r="F179" s="12" t="s">
        <v>194</v>
      </c>
      <c r="G179" s="34">
        <v>44935</v>
      </c>
      <c r="H179" s="33" t="s">
        <v>384</v>
      </c>
      <c r="I179" s="13">
        <v>50000</v>
      </c>
      <c r="J179" s="4">
        <f t="shared" si="113"/>
        <v>1435</v>
      </c>
      <c r="K179" s="4">
        <v>1854</v>
      </c>
      <c r="L179" s="4">
        <f t="shared" ref="L179" si="118">I179*3.04%</f>
        <v>1520</v>
      </c>
      <c r="M179" s="4">
        <v>25</v>
      </c>
      <c r="N179" s="4">
        <f t="shared" si="116"/>
        <v>4834</v>
      </c>
      <c r="O179" s="4">
        <f t="shared" si="117"/>
        <v>45166</v>
      </c>
    </row>
    <row r="180" spans="1:15" ht="15" x14ac:dyDescent="0.25">
      <c r="A180" s="2">
        <f t="shared" si="101"/>
        <v>172</v>
      </c>
      <c r="B180" s="25" t="s">
        <v>287</v>
      </c>
      <c r="C180" s="12" t="s">
        <v>13</v>
      </c>
      <c r="D180" s="3" t="s">
        <v>25</v>
      </c>
      <c r="E180" s="3" t="s">
        <v>210</v>
      </c>
      <c r="F180" s="12" t="s">
        <v>194</v>
      </c>
      <c r="G180" s="34">
        <v>45200</v>
      </c>
      <c r="H180" s="34">
        <v>45382</v>
      </c>
      <c r="I180" s="13">
        <v>30000</v>
      </c>
      <c r="J180" s="4">
        <f t="shared" ref="J180:J216" si="119">I180*2.87%</f>
        <v>861</v>
      </c>
      <c r="K180" s="4">
        <v>0</v>
      </c>
      <c r="L180" s="4">
        <f t="shared" ref="L180:L216" si="120">I180*3.04%</f>
        <v>912</v>
      </c>
      <c r="M180" s="4">
        <v>25</v>
      </c>
      <c r="N180" s="4">
        <f t="shared" ref="N180" si="121">SUM(J180:M180)</f>
        <v>1798</v>
      </c>
      <c r="O180" s="4">
        <f t="shared" ref="O180:O216" si="122">I180-N180</f>
        <v>28202</v>
      </c>
    </row>
    <row r="181" spans="1:15" ht="15" x14ac:dyDescent="0.25">
      <c r="A181" s="2">
        <f t="shared" si="101"/>
        <v>173</v>
      </c>
      <c r="B181" s="25" t="s">
        <v>288</v>
      </c>
      <c r="C181" s="12" t="s">
        <v>13</v>
      </c>
      <c r="D181" s="3" t="s">
        <v>25</v>
      </c>
      <c r="E181" s="3" t="s">
        <v>210</v>
      </c>
      <c r="F181" s="12" t="s">
        <v>194</v>
      </c>
      <c r="G181" s="34">
        <v>45200</v>
      </c>
      <c r="H181" s="34">
        <v>45382</v>
      </c>
      <c r="I181" s="13">
        <v>30000</v>
      </c>
      <c r="J181" s="4">
        <f t="shared" si="119"/>
        <v>861</v>
      </c>
      <c r="K181" s="4">
        <v>0</v>
      </c>
      <c r="L181" s="4">
        <f t="shared" si="120"/>
        <v>912</v>
      </c>
      <c r="M181" s="4">
        <v>25</v>
      </c>
      <c r="N181" s="4">
        <f t="shared" ref="N181:N186" si="123">SUM(J181:M181)</f>
        <v>1798</v>
      </c>
      <c r="O181" s="4">
        <f t="shared" si="122"/>
        <v>28202</v>
      </c>
    </row>
    <row r="182" spans="1:15" ht="15" x14ac:dyDescent="0.25">
      <c r="A182" s="2">
        <f t="shared" si="101"/>
        <v>174</v>
      </c>
      <c r="B182" s="25" t="s">
        <v>297</v>
      </c>
      <c r="C182" s="12" t="s">
        <v>15</v>
      </c>
      <c r="D182" s="3" t="s">
        <v>25</v>
      </c>
      <c r="E182" s="25" t="s">
        <v>182</v>
      </c>
      <c r="F182" s="12" t="s">
        <v>194</v>
      </c>
      <c r="G182" s="34">
        <v>44937</v>
      </c>
      <c r="H182" s="33" t="s">
        <v>362</v>
      </c>
      <c r="I182" s="13">
        <v>50000</v>
      </c>
      <c r="J182" s="4">
        <f t="shared" si="119"/>
        <v>1435</v>
      </c>
      <c r="K182" s="4">
        <v>1854</v>
      </c>
      <c r="L182" s="4">
        <f t="shared" si="120"/>
        <v>1520</v>
      </c>
      <c r="M182" s="4">
        <v>25</v>
      </c>
      <c r="N182" s="4">
        <f t="shared" si="123"/>
        <v>4834</v>
      </c>
      <c r="O182" s="4">
        <f t="shared" si="122"/>
        <v>45166</v>
      </c>
    </row>
    <row r="183" spans="1:15" ht="15" x14ac:dyDescent="0.25">
      <c r="A183" s="2">
        <f t="shared" si="101"/>
        <v>175</v>
      </c>
      <c r="B183" s="25" t="s">
        <v>298</v>
      </c>
      <c r="C183" s="12" t="s">
        <v>13</v>
      </c>
      <c r="D183" s="3" t="s">
        <v>25</v>
      </c>
      <c r="E183" s="25" t="s">
        <v>301</v>
      </c>
      <c r="F183" s="12" t="s">
        <v>194</v>
      </c>
      <c r="G183" s="34">
        <v>44937</v>
      </c>
      <c r="H183" s="33" t="s">
        <v>362</v>
      </c>
      <c r="I183" s="13">
        <v>40000</v>
      </c>
      <c r="J183" s="4">
        <f t="shared" si="119"/>
        <v>1148</v>
      </c>
      <c r="K183" s="4">
        <v>442.65</v>
      </c>
      <c r="L183" s="4">
        <f t="shared" si="120"/>
        <v>1216</v>
      </c>
      <c r="M183" s="4">
        <v>25</v>
      </c>
      <c r="N183" s="4">
        <f t="shared" si="123"/>
        <v>2831.65</v>
      </c>
      <c r="O183" s="4">
        <f t="shared" si="122"/>
        <v>37168.35</v>
      </c>
    </row>
    <row r="184" spans="1:15" ht="15" x14ac:dyDescent="0.25">
      <c r="A184" s="2">
        <f t="shared" si="101"/>
        <v>176</v>
      </c>
      <c r="B184" s="25" t="s">
        <v>299</v>
      </c>
      <c r="C184" s="12" t="s">
        <v>13</v>
      </c>
      <c r="D184" s="3" t="s">
        <v>25</v>
      </c>
      <c r="E184" s="25" t="s">
        <v>302</v>
      </c>
      <c r="F184" s="12" t="s">
        <v>194</v>
      </c>
      <c r="G184" s="34">
        <v>44937</v>
      </c>
      <c r="H184" s="33" t="s">
        <v>362</v>
      </c>
      <c r="I184" s="13">
        <v>30000</v>
      </c>
      <c r="J184" s="4">
        <f t="shared" si="119"/>
        <v>861</v>
      </c>
      <c r="K184" s="4">
        <v>0</v>
      </c>
      <c r="L184" s="4">
        <f t="shared" si="120"/>
        <v>912</v>
      </c>
      <c r="M184" s="4">
        <v>25</v>
      </c>
      <c r="N184" s="4">
        <f t="shared" si="123"/>
        <v>1798</v>
      </c>
      <c r="O184" s="4">
        <f t="shared" si="122"/>
        <v>28202</v>
      </c>
    </row>
    <row r="185" spans="1:15" ht="15" x14ac:dyDescent="0.25">
      <c r="A185" s="2">
        <f t="shared" si="101"/>
        <v>177</v>
      </c>
      <c r="B185" s="25" t="s">
        <v>300</v>
      </c>
      <c r="C185" s="12" t="s">
        <v>15</v>
      </c>
      <c r="D185" s="3" t="s">
        <v>25</v>
      </c>
      <c r="E185" s="25" t="s">
        <v>303</v>
      </c>
      <c r="F185" s="12" t="s">
        <v>194</v>
      </c>
      <c r="G185" s="34">
        <v>44937</v>
      </c>
      <c r="H185" s="33" t="s">
        <v>362</v>
      </c>
      <c r="I185" s="13">
        <v>40000</v>
      </c>
      <c r="J185" s="4">
        <f t="shared" si="119"/>
        <v>1148</v>
      </c>
      <c r="K185" s="4">
        <v>442.65</v>
      </c>
      <c r="L185" s="4">
        <f t="shared" si="120"/>
        <v>1216</v>
      </c>
      <c r="M185" s="4">
        <v>25</v>
      </c>
      <c r="N185" s="4">
        <f t="shared" si="123"/>
        <v>2831.65</v>
      </c>
      <c r="O185" s="4">
        <f t="shared" si="122"/>
        <v>37168.35</v>
      </c>
    </row>
    <row r="186" spans="1:15" ht="15" x14ac:dyDescent="0.25">
      <c r="A186" s="2">
        <f t="shared" si="101"/>
        <v>178</v>
      </c>
      <c r="B186" s="25" t="s">
        <v>315</v>
      </c>
      <c r="C186" s="12" t="s">
        <v>15</v>
      </c>
      <c r="D186" s="3" t="s">
        <v>25</v>
      </c>
      <c r="E186" s="25" t="s">
        <v>316</v>
      </c>
      <c r="F186" s="12" t="s">
        <v>194</v>
      </c>
      <c r="G186" s="34">
        <v>45292</v>
      </c>
      <c r="H186" s="33" t="s">
        <v>382</v>
      </c>
      <c r="I186" s="13">
        <v>37000</v>
      </c>
      <c r="J186" s="4">
        <f t="shared" si="119"/>
        <v>1061.9000000000001</v>
      </c>
      <c r="K186" s="4">
        <v>19.25</v>
      </c>
      <c r="L186" s="4">
        <f t="shared" si="120"/>
        <v>1124.8</v>
      </c>
      <c r="M186" s="4">
        <v>25</v>
      </c>
      <c r="N186" s="4">
        <f t="shared" si="123"/>
        <v>2230.9499999999998</v>
      </c>
      <c r="O186" s="4">
        <f t="shared" si="122"/>
        <v>34769.050000000003</v>
      </c>
    </row>
    <row r="187" spans="1:15" ht="15" x14ac:dyDescent="0.25">
      <c r="A187" s="2">
        <f t="shared" si="101"/>
        <v>179</v>
      </c>
      <c r="B187" s="11" t="s">
        <v>49</v>
      </c>
      <c r="C187" s="12" t="s">
        <v>15</v>
      </c>
      <c r="D187" s="3" t="s">
        <v>25</v>
      </c>
      <c r="E187" s="3" t="s">
        <v>214</v>
      </c>
      <c r="F187" s="12" t="s">
        <v>194</v>
      </c>
      <c r="G187" s="34">
        <v>45292</v>
      </c>
      <c r="H187" s="33" t="s">
        <v>382</v>
      </c>
      <c r="I187" s="13">
        <v>50000</v>
      </c>
      <c r="J187" s="4">
        <f t="shared" si="119"/>
        <v>1435</v>
      </c>
      <c r="K187" s="4">
        <v>1854</v>
      </c>
      <c r="L187" s="4">
        <f t="shared" si="120"/>
        <v>1520</v>
      </c>
      <c r="M187" s="4">
        <v>25</v>
      </c>
      <c r="N187" s="4">
        <f t="shared" ref="N187:N200" si="124">SUM(J187:M187)</f>
        <v>4834</v>
      </c>
      <c r="O187" s="4">
        <f t="shared" si="122"/>
        <v>45166</v>
      </c>
    </row>
    <row r="188" spans="1:15" ht="15" x14ac:dyDescent="0.25">
      <c r="A188" s="2">
        <f t="shared" si="101"/>
        <v>180</v>
      </c>
      <c r="B188" s="25" t="s">
        <v>326</v>
      </c>
      <c r="C188" s="12" t="s">
        <v>13</v>
      </c>
      <c r="D188" s="3" t="s">
        <v>25</v>
      </c>
      <c r="E188" s="25" t="s">
        <v>316</v>
      </c>
      <c r="F188" s="12" t="s">
        <v>194</v>
      </c>
      <c r="G188" s="34">
        <v>45292</v>
      </c>
      <c r="H188" s="33" t="s">
        <v>382</v>
      </c>
      <c r="I188" s="13">
        <v>37000</v>
      </c>
      <c r="J188" s="4">
        <f t="shared" si="119"/>
        <v>1061.9000000000001</v>
      </c>
      <c r="K188" s="4">
        <v>19.25</v>
      </c>
      <c r="L188" s="4">
        <f t="shared" si="120"/>
        <v>1124.8</v>
      </c>
      <c r="M188" s="4">
        <v>3798.42</v>
      </c>
      <c r="N188" s="4">
        <f t="shared" si="124"/>
        <v>6004.37</v>
      </c>
      <c r="O188" s="4">
        <f t="shared" si="122"/>
        <v>30995.63</v>
      </c>
    </row>
    <row r="189" spans="1:15" ht="15" x14ac:dyDescent="0.25">
      <c r="A189" s="2">
        <f t="shared" si="101"/>
        <v>181</v>
      </c>
      <c r="B189" s="25" t="s">
        <v>327</v>
      </c>
      <c r="C189" s="12" t="s">
        <v>13</v>
      </c>
      <c r="D189" s="3" t="s">
        <v>25</v>
      </c>
      <c r="E189" s="25" t="s">
        <v>316</v>
      </c>
      <c r="F189" s="12" t="s">
        <v>194</v>
      </c>
      <c r="G189" s="34">
        <v>45292</v>
      </c>
      <c r="H189" s="33" t="s">
        <v>382</v>
      </c>
      <c r="I189" s="13">
        <v>37000</v>
      </c>
      <c r="J189" s="4">
        <f t="shared" si="119"/>
        <v>1061.9000000000001</v>
      </c>
      <c r="K189" s="4">
        <v>19.25</v>
      </c>
      <c r="L189" s="4">
        <f t="shared" si="120"/>
        <v>1124.8</v>
      </c>
      <c r="M189" s="4">
        <v>25</v>
      </c>
      <c r="N189" s="4">
        <f t="shared" si="124"/>
        <v>2230.9499999999998</v>
      </c>
      <c r="O189" s="4">
        <f t="shared" si="122"/>
        <v>34769.050000000003</v>
      </c>
    </row>
    <row r="190" spans="1:15" ht="15" x14ac:dyDescent="0.25">
      <c r="A190" s="2">
        <f t="shared" si="101"/>
        <v>182</v>
      </c>
      <c r="B190" s="25" t="s">
        <v>328</v>
      </c>
      <c r="C190" s="12" t="s">
        <v>15</v>
      </c>
      <c r="D190" s="3" t="s">
        <v>25</v>
      </c>
      <c r="E190" s="3" t="s">
        <v>214</v>
      </c>
      <c r="F190" s="12" t="s">
        <v>194</v>
      </c>
      <c r="G190" s="34">
        <v>45292</v>
      </c>
      <c r="H190" s="33" t="s">
        <v>382</v>
      </c>
      <c r="I190" s="13">
        <v>50000</v>
      </c>
      <c r="J190" s="4">
        <f t="shared" si="119"/>
        <v>1435</v>
      </c>
      <c r="K190" s="4">
        <v>1854</v>
      </c>
      <c r="L190" s="4">
        <f t="shared" si="120"/>
        <v>1520</v>
      </c>
      <c r="M190" s="4">
        <v>25</v>
      </c>
      <c r="N190" s="4">
        <f t="shared" si="124"/>
        <v>4834</v>
      </c>
      <c r="O190" s="4">
        <f t="shared" si="122"/>
        <v>45166</v>
      </c>
    </row>
    <row r="191" spans="1:15" ht="15" x14ac:dyDescent="0.25">
      <c r="A191" s="2">
        <f t="shared" si="101"/>
        <v>183</v>
      </c>
      <c r="B191" s="25" t="s">
        <v>329</v>
      </c>
      <c r="C191" s="12" t="s">
        <v>13</v>
      </c>
      <c r="D191" s="3" t="s">
        <v>25</v>
      </c>
      <c r="E191" s="25" t="s">
        <v>316</v>
      </c>
      <c r="F191" s="12" t="s">
        <v>194</v>
      </c>
      <c r="G191" s="34">
        <v>45292</v>
      </c>
      <c r="H191" s="33" t="s">
        <v>382</v>
      </c>
      <c r="I191" s="13">
        <v>37000</v>
      </c>
      <c r="J191" s="4">
        <f t="shared" si="119"/>
        <v>1061.9000000000001</v>
      </c>
      <c r="K191" s="4">
        <v>19.25</v>
      </c>
      <c r="L191" s="4">
        <f t="shared" si="120"/>
        <v>1124.8</v>
      </c>
      <c r="M191" s="4">
        <v>25</v>
      </c>
      <c r="N191" s="4">
        <f t="shared" si="124"/>
        <v>2230.9499999999998</v>
      </c>
      <c r="O191" s="4">
        <f t="shared" si="122"/>
        <v>34769.050000000003</v>
      </c>
    </row>
    <row r="192" spans="1:15" ht="15" x14ac:dyDescent="0.25">
      <c r="A192" s="2">
        <f t="shared" si="101"/>
        <v>184</v>
      </c>
      <c r="B192" s="25" t="s">
        <v>330</v>
      </c>
      <c r="C192" s="12" t="s">
        <v>13</v>
      </c>
      <c r="D192" s="3" t="s">
        <v>25</v>
      </c>
      <c r="E192" s="25" t="s">
        <v>316</v>
      </c>
      <c r="F192" s="12" t="s">
        <v>194</v>
      </c>
      <c r="G192" s="34">
        <v>45292</v>
      </c>
      <c r="H192" s="33" t="s">
        <v>382</v>
      </c>
      <c r="I192" s="13">
        <v>37000</v>
      </c>
      <c r="J192" s="4">
        <f t="shared" si="119"/>
        <v>1061.9000000000001</v>
      </c>
      <c r="K192" s="4">
        <v>19.25</v>
      </c>
      <c r="L192" s="4">
        <f t="shared" si="120"/>
        <v>1124.8</v>
      </c>
      <c r="M192" s="4">
        <v>25</v>
      </c>
      <c r="N192" s="4">
        <f t="shared" si="124"/>
        <v>2230.9499999999998</v>
      </c>
      <c r="O192" s="4">
        <f t="shared" si="122"/>
        <v>34769.050000000003</v>
      </c>
    </row>
    <row r="193" spans="1:15" ht="15" x14ac:dyDescent="0.25">
      <c r="A193" s="2">
        <f t="shared" si="101"/>
        <v>185</v>
      </c>
      <c r="B193" s="25" t="s">
        <v>331</v>
      </c>
      <c r="C193" s="12" t="s">
        <v>13</v>
      </c>
      <c r="D193" s="3" t="s">
        <v>25</v>
      </c>
      <c r="E193" s="3" t="s">
        <v>214</v>
      </c>
      <c r="F193" s="12" t="s">
        <v>194</v>
      </c>
      <c r="G193" s="34">
        <v>45292</v>
      </c>
      <c r="H193" s="33" t="s">
        <v>382</v>
      </c>
      <c r="I193" s="13">
        <v>50000</v>
      </c>
      <c r="J193" s="4">
        <f t="shared" si="119"/>
        <v>1435</v>
      </c>
      <c r="K193" s="4">
        <v>1854</v>
      </c>
      <c r="L193" s="4">
        <f t="shared" si="120"/>
        <v>1520</v>
      </c>
      <c r="M193" s="4">
        <v>25</v>
      </c>
      <c r="N193" s="4">
        <f t="shared" si="124"/>
        <v>4834</v>
      </c>
      <c r="O193" s="4">
        <f t="shared" si="122"/>
        <v>45166</v>
      </c>
    </row>
    <row r="194" spans="1:15" ht="15" x14ac:dyDescent="0.25">
      <c r="A194" s="2">
        <f t="shared" si="101"/>
        <v>186</v>
      </c>
      <c r="B194" s="25" t="s">
        <v>337</v>
      </c>
      <c r="C194" s="12" t="s">
        <v>13</v>
      </c>
      <c r="D194" s="3" t="s">
        <v>25</v>
      </c>
      <c r="E194" s="3" t="s">
        <v>80</v>
      </c>
      <c r="F194" s="12" t="s">
        <v>194</v>
      </c>
      <c r="G194" s="34">
        <v>44936</v>
      </c>
      <c r="H194" s="34">
        <v>45382</v>
      </c>
      <c r="I194" s="13">
        <v>37000</v>
      </c>
      <c r="J194" s="4">
        <f t="shared" si="119"/>
        <v>1061.9000000000001</v>
      </c>
      <c r="K194" s="4">
        <v>19.25</v>
      </c>
      <c r="L194" s="4">
        <f t="shared" si="120"/>
        <v>1124.8</v>
      </c>
      <c r="M194" s="4">
        <v>25</v>
      </c>
      <c r="N194" s="4">
        <f t="shared" si="124"/>
        <v>2230.9499999999998</v>
      </c>
      <c r="O194" s="4">
        <f t="shared" si="122"/>
        <v>34769.050000000003</v>
      </c>
    </row>
    <row r="195" spans="1:15" ht="15" x14ac:dyDescent="0.25">
      <c r="A195" s="2">
        <f t="shared" si="101"/>
        <v>187</v>
      </c>
      <c r="B195" s="25" t="s">
        <v>129</v>
      </c>
      <c r="C195" s="12" t="s">
        <v>13</v>
      </c>
      <c r="D195" s="3" t="s">
        <v>25</v>
      </c>
      <c r="E195" s="3" t="s">
        <v>169</v>
      </c>
      <c r="F195" s="12" t="s">
        <v>194</v>
      </c>
      <c r="G195" s="34">
        <v>45292</v>
      </c>
      <c r="H195" s="33" t="s">
        <v>382</v>
      </c>
      <c r="I195" s="13">
        <v>65000</v>
      </c>
      <c r="J195" s="4">
        <f t="shared" si="119"/>
        <v>1865.5</v>
      </c>
      <c r="K195" s="4">
        <v>4427.58</v>
      </c>
      <c r="L195" s="4">
        <f t="shared" si="120"/>
        <v>1976</v>
      </c>
      <c r="M195" s="4">
        <v>12883.1</v>
      </c>
      <c r="N195" s="4">
        <f t="shared" si="124"/>
        <v>21152.18</v>
      </c>
      <c r="O195" s="4">
        <f t="shared" si="122"/>
        <v>43847.82</v>
      </c>
    </row>
    <row r="196" spans="1:15" ht="15" x14ac:dyDescent="0.25">
      <c r="A196" s="2">
        <f t="shared" si="101"/>
        <v>188</v>
      </c>
      <c r="B196" s="25" t="s">
        <v>338</v>
      </c>
      <c r="C196" s="12" t="s">
        <v>15</v>
      </c>
      <c r="D196" s="3" t="s">
        <v>25</v>
      </c>
      <c r="E196" s="3" t="s">
        <v>230</v>
      </c>
      <c r="F196" s="12" t="s">
        <v>194</v>
      </c>
      <c r="G196" s="34">
        <v>44936</v>
      </c>
      <c r="H196" s="34">
        <v>45382</v>
      </c>
      <c r="I196" s="13">
        <v>50000</v>
      </c>
      <c r="J196" s="4">
        <f t="shared" si="119"/>
        <v>1435</v>
      </c>
      <c r="K196" s="4">
        <v>1854</v>
      </c>
      <c r="L196" s="4">
        <f t="shared" si="120"/>
        <v>1520</v>
      </c>
      <c r="M196" s="4">
        <v>25</v>
      </c>
      <c r="N196" s="4">
        <f t="shared" si="124"/>
        <v>4834</v>
      </c>
      <c r="O196" s="4">
        <f t="shared" si="122"/>
        <v>45166</v>
      </c>
    </row>
    <row r="197" spans="1:15" ht="15" x14ac:dyDescent="0.25">
      <c r="A197" s="2">
        <f t="shared" si="101"/>
        <v>189</v>
      </c>
      <c r="B197" s="25" t="s">
        <v>339</v>
      </c>
      <c r="C197" s="12" t="s">
        <v>13</v>
      </c>
      <c r="D197" s="3" t="s">
        <v>25</v>
      </c>
      <c r="E197" s="3" t="s">
        <v>80</v>
      </c>
      <c r="F197" s="12" t="s">
        <v>194</v>
      </c>
      <c r="G197" s="34">
        <v>44936</v>
      </c>
      <c r="H197" s="34">
        <v>45382</v>
      </c>
      <c r="I197" s="13">
        <v>37000</v>
      </c>
      <c r="J197" s="4">
        <f t="shared" si="119"/>
        <v>1061.9000000000001</v>
      </c>
      <c r="K197" s="4">
        <v>19.25</v>
      </c>
      <c r="L197" s="4">
        <f t="shared" si="120"/>
        <v>1124.8</v>
      </c>
      <c r="M197" s="4">
        <v>25</v>
      </c>
      <c r="N197" s="4">
        <f t="shared" si="124"/>
        <v>2230.9499999999998</v>
      </c>
      <c r="O197" s="4">
        <f t="shared" si="122"/>
        <v>34769.050000000003</v>
      </c>
    </row>
    <row r="198" spans="1:15" ht="15" x14ac:dyDescent="0.25">
      <c r="A198" s="2">
        <f t="shared" si="101"/>
        <v>190</v>
      </c>
      <c r="B198" s="25" t="s">
        <v>340</v>
      </c>
      <c r="C198" s="12" t="s">
        <v>13</v>
      </c>
      <c r="D198" s="3" t="s">
        <v>25</v>
      </c>
      <c r="E198" s="3" t="s">
        <v>80</v>
      </c>
      <c r="F198" s="12" t="s">
        <v>194</v>
      </c>
      <c r="G198" s="34">
        <v>44936</v>
      </c>
      <c r="H198" s="34">
        <v>45382</v>
      </c>
      <c r="I198" s="13">
        <v>37000</v>
      </c>
      <c r="J198" s="4">
        <f t="shared" si="119"/>
        <v>1061.9000000000001</v>
      </c>
      <c r="K198" s="4">
        <v>19.25</v>
      </c>
      <c r="L198" s="4">
        <f t="shared" si="120"/>
        <v>1124.8</v>
      </c>
      <c r="M198" s="4">
        <v>25</v>
      </c>
      <c r="N198" s="4">
        <f t="shared" si="124"/>
        <v>2230.9499999999998</v>
      </c>
      <c r="O198" s="4">
        <f t="shared" si="122"/>
        <v>34769.050000000003</v>
      </c>
    </row>
    <row r="199" spans="1:15" ht="15" x14ac:dyDescent="0.25">
      <c r="A199" s="2">
        <f t="shared" si="101"/>
        <v>191</v>
      </c>
      <c r="B199" s="25" t="s">
        <v>341</v>
      </c>
      <c r="C199" s="12" t="s">
        <v>15</v>
      </c>
      <c r="D199" s="3" t="s">
        <v>25</v>
      </c>
      <c r="E199" s="3" t="s">
        <v>343</v>
      </c>
      <c r="F199" s="12" t="s">
        <v>194</v>
      </c>
      <c r="G199" s="34">
        <v>44936</v>
      </c>
      <c r="H199" s="34">
        <v>45382</v>
      </c>
      <c r="I199" s="13">
        <v>50000</v>
      </c>
      <c r="J199" s="4">
        <f t="shared" si="119"/>
        <v>1435</v>
      </c>
      <c r="K199" s="4">
        <v>1854</v>
      </c>
      <c r="L199" s="4">
        <f t="shared" si="120"/>
        <v>1520</v>
      </c>
      <c r="M199" s="4">
        <v>25</v>
      </c>
      <c r="N199" s="4">
        <f t="shared" si="124"/>
        <v>4834</v>
      </c>
      <c r="O199" s="4">
        <f t="shared" si="122"/>
        <v>45166</v>
      </c>
    </row>
    <row r="200" spans="1:15" ht="15" x14ac:dyDescent="0.25">
      <c r="A200" s="2">
        <f t="shared" si="101"/>
        <v>192</v>
      </c>
      <c r="B200" s="25" t="s">
        <v>342</v>
      </c>
      <c r="C200" s="12" t="s">
        <v>15</v>
      </c>
      <c r="D200" s="3" t="s">
        <v>25</v>
      </c>
      <c r="E200" s="3" t="s">
        <v>344</v>
      </c>
      <c r="F200" s="12" t="s">
        <v>194</v>
      </c>
      <c r="G200" s="34">
        <v>44936</v>
      </c>
      <c r="H200" s="34">
        <v>45382</v>
      </c>
      <c r="I200" s="13">
        <v>75000</v>
      </c>
      <c r="J200" s="4">
        <f t="shared" si="119"/>
        <v>2152.5</v>
      </c>
      <c r="K200" s="4">
        <v>6309.38</v>
      </c>
      <c r="L200" s="4">
        <f t="shared" si="120"/>
        <v>2280</v>
      </c>
      <c r="M200" s="4">
        <v>25</v>
      </c>
      <c r="N200" s="4">
        <f t="shared" si="124"/>
        <v>10766.880000000001</v>
      </c>
      <c r="O200" s="4">
        <f t="shared" si="122"/>
        <v>64233.119999999995</v>
      </c>
    </row>
    <row r="201" spans="1:15" ht="15" x14ac:dyDescent="0.25">
      <c r="A201" s="2">
        <f t="shared" si="101"/>
        <v>193</v>
      </c>
      <c r="B201" s="25" t="s">
        <v>370</v>
      </c>
      <c r="C201" s="12" t="s">
        <v>15</v>
      </c>
      <c r="D201" s="3" t="s">
        <v>25</v>
      </c>
      <c r="E201" s="3" t="s">
        <v>214</v>
      </c>
      <c r="F201" s="12" t="s">
        <v>194</v>
      </c>
      <c r="G201" s="34">
        <v>44937</v>
      </c>
      <c r="H201" s="34" t="s">
        <v>362</v>
      </c>
      <c r="I201" s="13">
        <v>50000</v>
      </c>
      <c r="J201" s="4">
        <f t="shared" ref="J201:J213" si="125">I201*2.87%</f>
        <v>1435</v>
      </c>
      <c r="K201" s="4">
        <v>1854</v>
      </c>
      <c r="L201" s="4">
        <f t="shared" ref="L201:L213" si="126">I201*3.04%</f>
        <v>1520</v>
      </c>
      <c r="M201" s="4">
        <v>25</v>
      </c>
      <c r="N201" s="4">
        <f t="shared" ref="N201:N202" si="127">SUM(J201:M201)</f>
        <v>4834</v>
      </c>
      <c r="O201" s="4">
        <f t="shared" ref="O201:O213" si="128">I201-N201</f>
        <v>45166</v>
      </c>
    </row>
    <row r="202" spans="1:15" ht="15" x14ac:dyDescent="0.25">
      <c r="A202" s="2">
        <f t="shared" si="101"/>
        <v>194</v>
      </c>
      <c r="B202" s="25" t="s">
        <v>371</v>
      </c>
      <c r="C202" s="12" t="s">
        <v>15</v>
      </c>
      <c r="D202" s="3" t="s">
        <v>25</v>
      </c>
      <c r="E202" s="3" t="s">
        <v>80</v>
      </c>
      <c r="F202" s="12" t="s">
        <v>194</v>
      </c>
      <c r="G202" s="34">
        <v>44937</v>
      </c>
      <c r="H202" s="34" t="s">
        <v>362</v>
      </c>
      <c r="I202" s="13">
        <v>37000</v>
      </c>
      <c r="J202" s="4">
        <f t="shared" si="125"/>
        <v>1061.9000000000001</v>
      </c>
      <c r="K202" s="4">
        <v>19.25</v>
      </c>
      <c r="L202" s="4">
        <f t="shared" si="126"/>
        <v>1124.8</v>
      </c>
      <c r="M202" s="4">
        <v>25</v>
      </c>
      <c r="N202" s="4">
        <f t="shared" si="127"/>
        <v>2230.9499999999998</v>
      </c>
      <c r="O202" s="4">
        <f t="shared" si="128"/>
        <v>34769.050000000003</v>
      </c>
    </row>
    <row r="203" spans="1:15" ht="15" x14ac:dyDescent="0.25">
      <c r="A203" s="2">
        <f t="shared" si="101"/>
        <v>195</v>
      </c>
      <c r="B203" s="25" t="s">
        <v>375</v>
      </c>
      <c r="C203" s="12" t="s">
        <v>13</v>
      </c>
      <c r="D203" s="3" t="s">
        <v>25</v>
      </c>
      <c r="E203" s="3" t="s">
        <v>26</v>
      </c>
      <c r="F203" s="12" t="s">
        <v>194</v>
      </c>
      <c r="G203" s="34">
        <v>45261</v>
      </c>
      <c r="H203" s="34">
        <v>45443</v>
      </c>
      <c r="I203" s="13">
        <v>50000</v>
      </c>
      <c r="J203" s="4">
        <f t="shared" si="125"/>
        <v>1435</v>
      </c>
      <c r="K203" s="4">
        <v>1854</v>
      </c>
      <c r="L203" s="4">
        <f t="shared" si="126"/>
        <v>1520</v>
      </c>
      <c r="M203" s="4">
        <v>25</v>
      </c>
      <c r="N203" s="4">
        <f t="shared" ref="N203:N211" si="129">SUM(J203:M203)</f>
        <v>4834</v>
      </c>
      <c r="O203" s="4">
        <f t="shared" si="128"/>
        <v>45166</v>
      </c>
    </row>
    <row r="204" spans="1:15" ht="15" x14ac:dyDescent="0.25">
      <c r="A204" s="2">
        <f t="shared" si="101"/>
        <v>196</v>
      </c>
      <c r="B204" s="25" t="s">
        <v>376</v>
      </c>
      <c r="C204" s="12" t="s">
        <v>13</v>
      </c>
      <c r="D204" s="3" t="s">
        <v>25</v>
      </c>
      <c r="E204" s="3" t="s">
        <v>169</v>
      </c>
      <c r="F204" s="12" t="s">
        <v>194</v>
      </c>
      <c r="G204" s="34">
        <v>45261</v>
      </c>
      <c r="H204" s="34">
        <v>45443</v>
      </c>
      <c r="I204" s="13">
        <v>50000</v>
      </c>
      <c r="J204" s="4">
        <f t="shared" si="125"/>
        <v>1435</v>
      </c>
      <c r="K204" s="4">
        <v>1854</v>
      </c>
      <c r="L204" s="4">
        <f t="shared" si="126"/>
        <v>1520</v>
      </c>
      <c r="M204" s="4">
        <v>25</v>
      </c>
      <c r="N204" s="4">
        <f t="shared" si="129"/>
        <v>4834</v>
      </c>
      <c r="O204" s="4">
        <f t="shared" si="128"/>
        <v>45166</v>
      </c>
    </row>
    <row r="205" spans="1:15" ht="15" x14ac:dyDescent="0.25">
      <c r="A205" s="2">
        <f t="shared" si="101"/>
        <v>197</v>
      </c>
      <c r="B205" s="25" t="s">
        <v>393</v>
      </c>
      <c r="C205" s="12" t="s">
        <v>13</v>
      </c>
      <c r="D205" s="3" t="s">
        <v>25</v>
      </c>
      <c r="E205" s="3" t="s">
        <v>169</v>
      </c>
      <c r="F205" s="12" t="s">
        <v>194</v>
      </c>
      <c r="G205" s="34">
        <v>45383</v>
      </c>
      <c r="H205" s="34">
        <v>45596</v>
      </c>
      <c r="I205" s="13">
        <v>50000</v>
      </c>
      <c r="J205" s="4">
        <f t="shared" si="125"/>
        <v>1435</v>
      </c>
      <c r="K205" s="4">
        <v>1854</v>
      </c>
      <c r="L205" s="4">
        <f t="shared" si="126"/>
        <v>1520</v>
      </c>
      <c r="M205" s="4">
        <v>25</v>
      </c>
      <c r="N205" s="4">
        <f t="shared" si="129"/>
        <v>4834</v>
      </c>
      <c r="O205" s="4">
        <f t="shared" si="128"/>
        <v>45166</v>
      </c>
    </row>
    <row r="206" spans="1:15" ht="15" x14ac:dyDescent="0.25">
      <c r="A206" s="2">
        <f t="shared" si="101"/>
        <v>198</v>
      </c>
      <c r="B206" s="25" t="s">
        <v>394</v>
      </c>
      <c r="C206" s="12" t="s">
        <v>15</v>
      </c>
      <c r="D206" s="3" t="s">
        <v>25</v>
      </c>
      <c r="E206" s="3" t="s">
        <v>80</v>
      </c>
      <c r="F206" s="12" t="s">
        <v>194</v>
      </c>
      <c r="G206" s="34">
        <v>45383</v>
      </c>
      <c r="H206" s="34">
        <v>45596</v>
      </c>
      <c r="I206" s="13">
        <v>40000</v>
      </c>
      <c r="J206" s="4">
        <f t="shared" si="125"/>
        <v>1148</v>
      </c>
      <c r="K206" s="4">
        <v>442.65</v>
      </c>
      <c r="L206" s="4">
        <f t="shared" si="126"/>
        <v>1216</v>
      </c>
      <c r="M206" s="4">
        <v>25</v>
      </c>
      <c r="N206" s="4">
        <f t="shared" si="129"/>
        <v>2831.65</v>
      </c>
      <c r="O206" s="4">
        <f t="shared" si="128"/>
        <v>37168.35</v>
      </c>
    </row>
    <row r="207" spans="1:15" ht="15" x14ac:dyDescent="0.25">
      <c r="A207" s="2">
        <f t="shared" si="101"/>
        <v>199</v>
      </c>
      <c r="B207" s="11" t="s">
        <v>350</v>
      </c>
      <c r="C207" s="12" t="s">
        <v>15</v>
      </c>
      <c r="D207" s="3" t="s">
        <v>25</v>
      </c>
      <c r="E207" s="3" t="s">
        <v>254</v>
      </c>
      <c r="F207" s="12" t="s">
        <v>194</v>
      </c>
      <c r="G207" s="36">
        <v>45170</v>
      </c>
      <c r="H207" s="36">
        <v>45350</v>
      </c>
      <c r="I207" s="4">
        <v>115000</v>
      </c>
      <c r="J207" s="4">
        <f>I207*2.87%</f>
        <v>3300.5</v>
      </c>
      <c r="K207" s="4">
        <v>14776.01</v>
      </c>
      <c r="L207" s="4">
        <f>I207*3.04%</f>
        <v>3496</v>
      </c>
      <c r="M207" s="4">
        <v>3455.92</v>
      </c>
      <c r="N207" s="4">
        <f>SUM(J207:M207)</f>
        <v>25028.43</v>
      </c>
      <c r="O207" s="4">
        <f>I207-N207</f>
        <v>89971.57</v>
      </c>
    </row>
    <row r="208" spans="1:15" ht="15" x14ac:dyDescent="0.25">
      <c r="A208" s="2">
        <f t="shared" si="101"/>
        <v>200</v>
      </c>
      <c r="B208" s="11" t="s">
        <v>411</v>
      </c>
      <c r="C208" s="12" t="s">
        <v>15</v>
      </c>
      <c r="D208" s="3" t="s">
        <v>25</v>
      </c>
      <c r="E208" s="3" t="s">
        <v>80</v>
      </c>
      <c r="F208" s="12" t="s">
        <v>194</v>
      </c>
      <c r="G208" s="36">
        <v>45524</v>
      </c>
      <c r="H208" s="36">
        <v>45706</v>
      </c>
      <c r="I208" s="13">
        <v>37000</v>
      </c>
      <c r="J208" s="4">
        <f t="shared" ref="J208:J209" si="130">I208*2.87%</f>
        <v>1061.9000000000001</v>
      </c>
      <c r="K208" s="4">
        <v>19.25</v>
      </c>
      <c r="L208" s="4">
        <f t="shared" ref="L208:L209" si="131">I208*3.04%</f>
        <v>1124.8</v>
      </c>
      <c r="M208" s="4">
        <v>25</v>
      </c>
      <c r="N208" s="4">
        <f t="shared" ref="N208:N209" si="132">SUM(J208:M208)</f>
        <v>2230.9499999999998</v>
      </c>
      <c r="O208" s="4">
        <f t="shared" ref="O208:O209" si="133">I208-N208</f>
        <v>34769.050000000003</v>
      </c>
    </row>
    <row r="209" spans="1:15" ht="15" x14ac:dyDescent="0.25">
      <c r="A209" s="2">
        <f t="shared" si="101"/>
        <v>201</v>
      </c>
      <c r="B209" s="11" t="s">
        <v>412</v>
      </c>
      <c r="C209" s="12" t="s">
        <v>13</v>
      </c>
      <c r="D209" s="3" t="s">
        <v>25</v>
      </c>
      <c r="E209" s="3" t="s">
        <v>80</v>
      </c>
      <c r="F209" s="12" t="s">
        <v>194</v>
      </c>
      <c r="G209" s="36">
        <v>45536</v>
      </c>
      <c r="H209" s="36">
        <v>45716</v>
      </c>
      <c r="I209" s="13">
        <v>37000</v>
      </c>
      <c r="J209" s="4">
        <f t="shared" si="130"/>
        <v>1061.9000000000001</v>
      </c>
      <c r="K209" s="4">
        <v>19.25</v>
      </c>
      <c r="L209" s="4">
        <f t="shared" si="131"/>
        <v>1124.8</v>
      </c>
      <c r="M209" s="4">
        <v>25</v>
      </c>
      <c r="N209" s="4">
        <f t="shared" si="132"/>
        <v>2230.9499999999998</v>
      </c>
      <c r="O209" s="4">
        <f t="shared" si="133"/>
        <v>34769.050000000003</v>
      </c>
    </row>
    <row r="210" spans="1:15" ht="15" x14ac:dyDescent="0.25">
      <c r="A210" s="2">
        <f t="shared" si="101"/>
        <v>202</v>
      </c>
      <c r="B210" s="11" t="s">
        <v>395</v>
      </c>
      <c r="C210" s="12" t="s">
        <v>13</v>
      </c>
      <c r="D210" s="3" t="s">
        <v>25</v>
      </c>
      <c r="E210" s="3" t="s">
        <v>169</v>
      </c>
      <c r="F210" s="12" t="s">
        <v>194</v>
      </c>
      <c r="G210" s="34">
        <v>45413</v>
      </c>
      <c r="H210" s="34">
        <v>45626</v>
      </c>
      <c r="I210" s="13">
        <v>50000</v>
      </c>
      <c r="J210" s="4">
        <f t="shared" si="125"/>
        <v>1435</v>
      </c>
      <c r="K210" s="4">
        <v>1854</v>
      </c>
      <c r="L210" s="4">
        <f t="shared" si="126"/>
        <v>1520</v>
      </c>
      <c r="M210" s="4">
        <v>25</v>
      </c>
      <c r="N210" s="4">
        <f t="shared" si="129"/>
        <v>4834</v>
      </c>
      <c r="O210" s="4">
        <f t="shared" si="128"/>
        <v>45166</v>
      </c>
    </row>
    <row r="211" spans="1:15" ht="15" x14ac:dyDescent="0.25">
      <c r="A211" s="2">
        <f t="shared" si="101"/>
        <v>203</v>
      </c>
      <c r="B211" s="25" t="s">
        <v>396</v>
      </c>
      <c r="C211" s="12" t="s">
        <v>15</v>
      </c>
      <c r="D211" s="3" t="s">
        <v>25</v>
      </c>
      <c r="E211" s="3" t="s">
        <v>343</v>
      </c>
      <c r="F211" s="12" t="s">
        <v>194</v>
      </c>
      <c r="G211" s="34">
        <v>45413</v>
      </c>
      <c r="H211" s="34" t="s">
        <v>397</v>
      </c>
      <c r="I211" s="13">
        <v>50000</v>
      </c>
      <c r="J211" s="4">
        <f t="shared" si="125"/>
        <v>1435</v>
      </c>
      <c r="K211" s="4">
        <v>1854</v>
      </c>
      <c r="L211" s="4">
        <f t="shared" si="126"/>
        <v>1520</v>
      </c>
      <c r="M211" s="4">
        <v>25</v>
      </c>
      <c r="N211" s="4">
        <f t="shared" si="129"/>
        <v>4834</v>
      </c>
      <c r="O211" s="4">
        <f t="shared" si="128"/>
        <v>45166</v>
      </c>
    </row>
    <row r="212" spans="1:15" ht="15" x14ac:dyDescent="0.25">
      <c r="A212" s="2">
        <f t="shared" si="101"/>
        <v>204</v>
      </c>
      <c r="B212" s="25" t="s">
        <v>415</v>
      </c>
      <c r="C212" s="12" t="s">
        <v>13</v>
      </c>
      <c r="D212" s="3" t="s">
        <v>25</v>
      </c>
      <c r="E212" s="3" t="s">
        <v>417</v>
      </c>
      <c r="F212" s="12" t="s">
        <v>194</v>
      </c>
      <c r="G212" s="34">
        <v>45597</v>
      </c>
      <c r="H212" s="34">
        <v>45777</v>
      </c>
      <c r="I212" s="13">
        <v>37000</v>
      </c>
      <c r="J212" s="4">
        <f t="shared" si="125"/>
        <v>1061.9000000000001</v>
      </c>
      <c r="K212" s="4">
        <v>19.25</v>
      </c>
      <c r="L212" s="4">
        <f t="shared" si="126"/>
        <v>1124.8</v>
      </c>
      <c r="M212" s="4">
        <v>25</v>
      </c>
      <c r="N212" s="4">
        <f t="shared" ref="N212:N213" si="134">SUM(J212:M212)</f>
        <v>2230.9499999999998</v>
      </c>
      <c r="O212" s="4">
        <f t="shared" si="128"/>
        <v>34769.050000000003</v>
      </c>
    </row>
    <row r="213" spans="1:15" ht="15" x14ac:dyDescent="0.25">
      <c r="A213" s="2">
        <f t="shared" ref="A213:A235" si="135">A212+1</f>
        <v>205</v>
      </c>
      <c r="B213" s="25" t="s">
        <v>416</v>
      </c>
      <c r="C213" s="12" t="s">
        <v>13</v>
      </c>
      <c r="D213" s="3" t="s">
        <v>25</v>
      </c>
      <c r="E213" s="3" t="s">
        <v>417</v>
      </c>
      <c r="F213" s="12" t="s">
        <v>194</v>
      </c>
      <c r="G213" s="34">
        <v>45597</v>
      </c>
      <c r="H213" s="34">
        <v>45777</v>
      </c>
      <c r="I213" s="13">
        <v>37000</v>
      </c>
      <c r="J213" s="4">
        <f t="shared" si="125"/>
        <v>1061.9000000000001</v>
      </c>
      <c r="K213" s="4">
        <v>19.25</v>
      </c>
      <c r="L213" s="4">
        <f t="shared" si="126"/>
        <v>1124.8</v>
      </c>
      <c r="M213" s="4">
        <v>25</v>
      </c>
      <c r="N213" s="4">
        <f t="shared" si="134"/>
        <v>2230.9499999999998</v>
      </c>
      <c r="O213" s="4">
        <f t="shared" si="128"/>
        <v>34769.050000000003</v>
      </c>
    </row>
    <row r="214" spans="1:15" ht="15" x14ac:dyDescent="0.25">
      <c r="A214" s="2">
        <f t="shared" si="135"/>
        <v>206</v>
      </c>
      <c r="B214" s="25" t="s">
        <v>261</v>
      </c>
      <c r="C214" s="12" t="s">
        <v>15</v>
      </c>
      <c r="D214" s="3" t="s">
        <v>25</v>
      </c>
      <c r="E214" s="3" t="s">
        <v>210</v>
      </c>
      <c r="F214" s="12" t="s">
        <v>194</v>
      </c>
      <c r="G214" s="34">
        <v>45293</v>
      </c>
      <c r="H214" s="34" t="s">
        <v>380</v>
      </c>
      <c r="I214" s="13">
        <v>30000</v>
      </c>
      <c r="J214" s="4">
        <f>I214*2.87%</f>
        <v>861</v>
      </c>
      <c r="K214" s="4">
        <v>0</v>
      </c>
      <c r="L214" s="4">
        <f>I214*3.04%</f>
        <v>912</v>
      </c>
      <c r="M214" s="4">
        <v>25</v>
      </c>
      <c r="N214" s="4">
        <f>SUM(J214:M214)</f>
        <v>1798</v>
      </c>
      <c r="O214" s="4">
        <f>I214-N214</f>
        <v>28202</v>
      </c>
    </row>
    <row r="215" spans="1:15" ht="15" x14ac:dyDescent="0.25">
      <c r="A215" s="2">
        <f t="shared" si="135"/>
        <v>207</v>
      </c>
      <c r="B215" s="25" t="s">
        <v>262</v>
      </c>
      <c r="C215" s="12" t="s">
        <v>13</v>
      </c>
      <c r="D215" s="3" t="s">
        <v>25</v>
      </c>
      <c r="E215" s="3" t="s">
        <v>263</v>
      </c>
      <c r="F215" s="12" t="s">
        <v>194</v>
      </c>
      <c r="G215" s="34">
        <v>45293</v>
      </c>
      <c r="H215" s="34" t="s">
        <v>380</v>
      </c>
      <c r="I215" s="13">
        <v>70000</v>
      </c>
      <c r="J215" s="4">
        <f>I215*2.87%</f>
        <v>2009</v>
      </c>
      <c r="K215" s="4">
        <v>5368.48</v>
      </c>
      <c r="L215" s="4">
        <f>I215*3.04%</f>
        <v>2128</v>
      </c>
      <c r="M215" s="4">
        <v>25</v>
      </c>
      <c r="N215" s="4">
        <f>SUM(J215:M215)</f>
        <v>9530.48</v>
      </c>
      <c r="O215" s="4">
        <f>I215-N215</f>
        <v>60469.520000000004</v>
      </c>
    </row>
    <row r="216" spans="1:15" ht="15" x14ac:dyDescent="0.25">
      <c r="A216" s="2">
        <f t="shared" si="135"/>
        <v>208</v>
      </c>
      <c r="B216" s="11" t="s">
        <v>257</v>
      </c>
      <c r="C216" s="12" t="s">
        <v>15</v>
      </c>
      <c r="D216" s="3" t="s">
        <v>195</v>
      </c>
      <c r="E216" s="3" t="s">
        <v>258</v>
      </c>
      <c r="F216" s="12" t="s">
        <v>194</v>
      </c>
      <c r="G216" s="34">
        <v>44934</v>
      </c>
      <c r="H216" s="33" t="s">
        <v>320</v>
      </c>
      <c r="I216" s="13">
        <v>115000</v>
      </c>
      <c r="J216" s="4">
        <f t="shared" si="119"/>
        <v>3300.5</v>
      </c>
      <c r="K216" s="4">
        <v>15633.74</v>
      </c>
      <c r="L216" s="4">
        <f t="shared" si="120"/>
        <v>3496</v>
      </c>
      <c r="M216" s="4">
        <v>25</v>
      </c>
      <c r="N216" s="4">
        <f t="shared" ref="N216" si="136">SUM(J216:M216)</f>
        <v>22455.239999999998</v>
      </c>
      <c r="O216" s="4">
        <f t="shared" si="122"/>
        <v>92544.760000000009</v>
      </c>
    </row>
    <row r="217" spans="1:15" ht="15" x14ac:dyDescent="0.25">
      <c r="A217" s="2">
        <f t="shared" si="135"/>
        <v>209</v>
      </c>
      <c r="B217" s="25" t="s">
        <v>184</v>
      </c>
      <c r="C217" s="12" t="s">
        <v>15</v>
      </c>
      <c r="D217" s="3" t="s">
        <v>195</v>
      </c>
      <c r="E217" s="3" t="s">
        <v>188</v>
      </c>
      <c r="F217" s="12" t="s">
        <v>194</v>
      </c>
      <c r="G217" s="34">
        <v>45292</v>
      </c>
      <c r="H217" s="33" t="s">
        <v>382</v>
      </c>
      <c r="I217" s="13">
        <v>50000</v>
      </c>
      <c r="J217" s="4">
        <f t="shared" si="95"/>
        <v>1435</v>
      </c>
      <c r="K217" s="4">
        <v>1854</v>
      </c>
      <c r="L217" s="4">
        <f t="shared" si="96"/>
        <v>1520</v>
      </c>
      <c r="M217" s="4">
        <v>25</v>
      </c>
      <c r="N217" s="4">
        <f t="shared" si="106"/>
        <v>4834</v>
      </c>
      <c r="O217" s="4">
        <f t="shared" si="97"/>
        <v>45166</v>
      </c>
    </row>
    <row r="218" spans="1:15" ht="15" x14ac:dyDescent="0.25">
      <c r="A218" s="2">
        <f t="shared" si="135"/>
        <v>210</v>
      </c>
      <c r="B218" s="25" t="s">
        <v>231</v>
      </c>
      <c r="C218" s="12" t="s">
        <v>13</v>
      </c>
      <c r="D218" s="3" t="s">
        <v>195</v>
      </c>
      <c r="E218" s="25" t="s">
        <v>113</v>
      </c>
      <c r="F218" s="12" t="s">
        <v>194</v>
      </c>
      <c r="G218" s="34">
        <v>45292</v>
      </c>
      <c r="H218" s="33" t="s">
        <v>382</v>
      </c>
      <c r="I218" s="13">
        <v>50000</v>
      </c>
      <c r="J218" s="4">
        <f t="shared" si="95"/>
        <v>1435</v>
      </c>
      <c r="K218" s="4">
        <v>1596.68</v>
      </c>
      <c r="L218" s="4">
        <f t="shared" ref="L218:L231" si="137">I218*3.04%</f>
        <v>1520</v>
      </c>
      <c r="M218" s="4">
        <v>1740.46</v>
      </c>
      <c r="N218" s="4">
        <f t="shared" si="106"/>
        <v>6292.14</v>
      </c>
      <c r="O218" s="4">
        <f t="shared" si="97"/>
        <v>43707.86</v>
      </c>
    </row>
    <row r="219" spans="1:15" ht="15" x14ac:dyDescent="0.25">
      <c r="A219" s="2">
        <f t="shared" si="135"/>
        <v>211</v>
      </c>
      <c r="B219" s="11" t="s">
        <v>185</v>
      </c>
      <c r="C219" s="12" t="s">
        <v>15</v>
      </c>
      <c r="D219" s="3" t="s">
        <v>195</v>
      </c>
      <c r="E219" s="3" t="s">
        <v>189</v>
      </c>
      <c r="F219" s="12" t="s">
        <v>194</v>
      </c>
      <c r="G219" s="34">
        <v>45292</v>
      </c>
      <c r="H219" s="33" t="s">
        <v>382</v>
      </c>
      <c r="I219" s="13">
        <v>50000</v>
      </c>
      <c r="J219" s="4">
        <f t="shared" ref="J219:J231" si="138">I219*2.87%</f>
        <v>1435</v>
      </c>
      <c r="K219" s="4">
        <v>1854</v>
      </c>
      <c r="L219" s="4">
        <f t="shared" si="137"/>
        <v>1520</v>
      </c>
      <c r="M219" s="4">
        <v>25</v>
      </c>
      <c r="N219" s="4">
        <f t="shared" si="106"/>
        <v>4834</v>
      </c>
      <c r="O219" s="4">
        <f t="shared" si="97"/>
        <v>45166</v>
      </c>
    </row>
    <row r="220" spans="1:15" ht="15" x14ac:dyDescent="0.25">
      <c r="A220" s="2">
        <f t="shared" si="135"/>
        <v>212</v>
      </c>
      <c r="B220" s="11" t="s">
        <v>186</v>
      </c>
      <c r="C220" s="12" t="s">
        <v>13</v>
      </c>
      <c r="D220" s="3" t="s">
        <v>195</v>
      </c>
      <c r="E220" s="3" t="s">
        <v>188</v>
      </c>
      <c r="F220" s="12" t="s">
        <v>194</v>
      </c>
      <c r="G220" s="34">
        <v>45292</v>
      </c>
      <c r="H220" s="33" t="s">
        <v>382</v>
      </c>
      <c r="I220" s="13">
        <v>45000</v>
      </c>
      <c r="J220" s="4">
        <f t="shared" si="138"/>
        <v>1291.5</v>
      </c>
      <c r="K220" s="4">
        <v>1148.33</v>
      </c>
      <c r="L220" s="4">
        <f t="shared" si="137"/>
        <v>1368</v>
      </c>
      <c r="M220" s="4">
        <v>1025</v>
      </c>
      <c r="N220" s="4">
        <f t="shared" si="106"/>
        <v>4832.83</v>
      </c>
      <c r="O220" s="4">
        <f t="shared" si="97"/>
        <v>40167.17</v>
      </c>
    </row>
    <row r="221" spans="1:15" ht="15" x14ac:dyDescent="0.25">
      <c r="A221" s="2">
        <f t="shared" si="135"/>
        <v>213</v>
      </c>
      <c r="B221" s="11" t="s">
        <v>187</v>
      </c>
      <c r="C221" s="12" t="s">
        <v>15</v>
      </c>
      <c r="D221" s="3" t="s">
        <v>195</v>
      </c>
      <c r="E221" s="3" t="s">
        <v>188</v>
      </c>
      <c r="F221" s="12" t="s">
        <v>194</v>
      </c>
      <c r="G221" s="34">
        <v>45292</v>
      </c>
      <c r="H221" s="33" t="s">
        <v>382</v>
      </c>
      <c r="I221" s="13">
        <v>45000</v>
      </c>
      <c r="J221" s="4">
        <f t="shared" si="138"/>
        <v>1291.5</v>
      </c>
      <c r="K221" s="4">
        <v>1148.33</v>
      </c>
      <c r="L221" s="4">
        <f t="shared" si="137"/>
        <v>1368</v>
      </c>
      <c r="M221" s="4">
        <v>25</v>
      </c>
      <c r="N221" s="4">
        <f t="shared" si="106"/>
        <v>3832.83</v>
      </c>
      <c r="O221" s="4">
        <f t="shared" si="97"/>
        <v>41167.17</v>
      </c>
    </row>
    <row r="222" spans="1:15" ht="15" x14ac:dyDescent="0.25">
      <c r="A222" s="2">
        <f t="shared" si="135"/>
        <v>214</v>
      </c>
      <c r="B222" s="25" t="s">
        <v>244</v>
      </c>
      <c r="C222" s="12" t="s">
        <v>13</v>
      </c>
      <c r="D222" s="3" t="s">
        <v>195</v>
      </c>
      <c r="E222" s="3" t="s">
        <v>188</v>
      </c>
      <c r="F222" s="12" t="s">
        <v>194</v>
      </c>
      <c r="G222" s="34">
        <v>45292</v>
      </c>
      <c r="H222" s="33" t="s">
        <v>382</v>
      </c>
      <c r="I222" s="13">
        <v>50000</v>
      </c>
      <c r="J222" s="4">
        <f t="shared" si="138"/>
        <v>1435</v>
      </c>
      <c r="K222" s="4">
        <v>1854</v>
      </c>
      <c r="L222" s="4">
        <f t="shared" si="137"/>
        <v>1520</v>
      </c>
      <c r="M222" s="4">
        <v>25</v>
      </c>
      <c r="N222" s="4">
        <f t="shared" si="106"/>
        <v>4834</v>
      </c>
      <c r="O222" s="4">
        <f t="shared" si="97"/>
        <v>45166</v>
      </c>
    </row>
    <row r="223" spans="1:15" ht="15" x14ac:dyDescent="0.25">
      <c r="A223" s="2">
        <f t="shared" si="135"/>
        <v>215</v>
      </c>
      <c r="B223" s="25" t="s">
        <v>269</v>
      </c>
      <c r="C223" s="12" t="s">
        <v>15</v>
      </c>
      <c r="D223" s="3" t="s">
        <v>195</v>
      </c>
      <c r="E223" s="3" t="s">
        <v>189</v>
      </c>
      <c r="F223" s="12" t="s">
        <v>194</v>
      </c>
      <c r="G223" s="34">
        <v>44935</v>
      </c>
      <c r="H223" s="33" t="s">
        <v>384</v>
      </c>
      <c r="I223" s="13">
        <v>50000</v>
      </c>
      <c r="J223" s="4">
        <f>I223*2.87%</f>
        <v>1435</v>
      </c>
      <c r="K223" s="4">
        <v>1854</v>
      </c>
      <c r="L223" s="4">
        <f>I223*3.04%</f>
        <v>1520</v>
      </c>
      <c r="M223" s="4">
        <v>25</v>
      </c>
      <c r="N223" s="4">
        <f>SUM(J223:M223)</f>
        <v>4834</v>
      </c>
      <c r="O223" s="4">
        <f>I223-N223</f>
        <v>45166</v>
      </c>
    </row>
    <row r="224" spans="1:15" ht="15" x14ac:dyDescent="0.25">
      <c r="A224" s="2">
        <f t="shared" si="135"/>
        <v>216</v>
      </c>
      <c r="B224" s="25" t="s">
        <v>226</v>
      </c>
      <c r="C224" s="12" t="s">
        <v>13</v>
      </c>
      <c r="D224" s="3" t="s">
        <v>195</v>
      </c>
      <c r="E224" s="3" t="s">
        <v>188</v>
      </c>
      <c r="F224" s="12" t="s">
        <v>194</v>
      </c>
      <c r="G224" s="34">
        <v>45292</v>
      </c>
      <c r="H224" s="33" t="s">
        <v>382</v>
      </c>
      <c r="I224" s="28">
        <v>50000</v>
      </c>
      <c r="J224" s="4">
        <f t="shared" ref="J224" si="139">I224*2.87%</f>
        <v>1435</v>
      </c>
      <c r="K224" s="4">
        <v>1854</v>
      </c>
      <c r="L224" s="4">
        <f t="shared" ref="L224" si="140">I224*3.04%</f>
        <v>1520</v>
      </c>
      <c r="M224" s="4">
        <v>25</v>
      </c>
      <c r="N224" s="4">
        <f t="shared" ref="N224" si="141">SUM(J224:M224)</f>
        <v>4834</v>
      </c>
      <c r="O224" s="4">
        <f t="shared" ref="O224" si="142">I224-N224</f>
        <v>45166</v>
      </c>
    </row>
    <row r="225" spans="1:15" ht="15" x14ac:dyDescent="0.25">
      <c r="A225" s="2">
        <f t="shared" si="135"/>
        <v>217</v>
      </c>
      <c r="B225" s="25" t="s">
        <v>232</v>
      </c>
      <c r="C225" s="12" t="s">
        <v>13</v>
      </c>
      <c r="D225" s="3" t="s">
        <v>98</v>
      </c>
      <c r="E225" s="25" t="s">
        <v>235</v>
      </c>
      <c r="F225" s="12" t="s">
        <v>194</v>
      </c>
      <c r="G225" s="34">
        <v>45292</v>
      </c>
      <c r="H225" s="33" t="s">
        <v>382</v>
      </c>
      <c r="I225" s="13">
        <v>60000</v>
      </c>
      <c r="J225" s="4">
        <f t="shared" si="138"/>
        <v>1722</v>
      </c>
      <c r="K225" s="4">
        <v>3486.68</v>
      </c>
      <c r="L225" s="4">
        <f t="shared" si="137"/>
        <v>1824</v>
      </c>
      <c r="M225" s="4">
        <v>25</v>
      </c>
      <c r="N225" s="4">
        <f>SUM(J225:M225)</f>
        <v>7057.68</v>
      </c>
      <c r="O225" s="4">
        <f t="shared" si="97"/>
        <v>52942.32</v>
      </c>
    </row>
    <row r="226" spans="1:15" ht="15" x14ac:dyDescent="0.25">
      <c r="A226" s="2">
        <f t="shared" si="135"/>
        <v>218</v>
      </c>
      <c r="B226" s="25" t="s">
        <v>233</v>
      </c>
      <c r="C226" s="12" t="s">
        <v>15</v>
      </c>
      <c r="D226" s="3" t="s">
        <v>98</v>
      </c>
      <c r="E226" s="25" t="s">
        <v>236</v>
      </c>
      <c r="F226" s="12" t="s">
        <v>194</v>
      </c>
      <c r="G226" s="34">
        <v>45292</v>
      </c>
      <c r="H226" s="33" t="s">
        <v>382</v>
      </c>
      <c r="I226" s="13">
        <v>37000</v>
      </c>
      <c r="J226" s="4">
        <f t="shared" si="138"/>
        <v>1061.9000000000001</v>
      </c>
      <c r="K226" s="4">
        <v>19.25</v>
      </c>
      <c r="L226" s="4">
        <f t="shared" si="137"/>
        <v>1124.8</v>
      </c>
      <c r="M226" s="4">
        <v>25</v>
      </c>
      <c r="N226" s="4">
        <f t="shared" ref="N226:N227" si="143">SUM(J226:M226)</f>
        <v>2230.9499999999998</v>
      </c>
      <c r="O226" s="4">
        <f t="shared" ref="O226:O227" si="144">I226-N226</f>
        <v>34769.050000000003</v>
      </c>
    </row>
    <row r="227" spans="1:15" ht="15" x14ac:dyDescent="0.25">
      <c r="A227" s="2">
        <f t="shared" si="135"/>
        <v>219</v>
      </c>
      <c r="B227" s="25" t="s">
        <v>234</v>
      </c>
      <c r="C227" s="12" t="s">
        <v>15</v>
      </c>
      <c r="D227" s="3" t="s">
        <v>98</v>
      </c>
      <c r="E227" s="25" t="s">
        <v>236</v>
      </c>
      <c r="F227" s="12" t="s">
        <v>194</v>
      </c>
      <c r="G227" s="34">
        <v>45292</v>
      </c>
      <c r="H227" s="33" t="s">
        <v>382</v>
      </c>
      <c r="I227" s="13">
        <v>45000</v>
      </c>
      <c r="J227" s="4">
        <f t="shared" si="138"/>
        <v>1291.5</v>
      </c>
      <c r="K227" s="4">
        <v>1148.33</v>
      </c>
      <c r="L227" s="4">
        <f t="shared" si="137"/>
        <v>1368</v>
      </c>
      <c r="M227" s="4">
        <v>25</v>
      </c>
      <c r="N227" s="4">
        <f t="shared" si="143"/>
        <v>3832.83</v>
      </c>
      <c r="O227" s="4">
        <f t="shared" si="144"/>
        <v>41167.17</v>
      </c>
    </row>
    <row r="228" spans="1:15" ht="15" x14ac:dyDescent="0.25">
      <c r="A228" s="2">
        <f t="shared" si="135"/>
        <v>220</v>
      </c>
      <c r="B228" s="11" t="s">
        <v>190</v>
      </c>
      <c r="C228" s="12" t="s">
        <v>13</v>
      </c>
      <c r="D228" s="3" t="s">
        <v>98</v>
      </c>
      <c r="E228" s="3" t="s">
        <v>192</v>
      </c>
      <c r="F228" s="12" t="s">
        <v>194</v>
      </c>
      <c r="G228" s="34">
        <v>45292</v>
      </c>
      <c r="H228" s="33" t="s">
        <v>382</v>
      </c>
      <c r="I228" s="13">
        <v>50000</v>
      </c>
      <c r="J228" s="4">
        <f t="shared" si="138"/>
        <v>1435</v>
      </c>
      <c r="K228" s="4">
        <v>1596.68</v>
      </c>
      <c r="L228" s="4">
        <f t="shared" si="137"/>
        <v>1520</v>
      </c>
      <c r="M228" s="4">
        <v>1740.46</v>
      </c>
      <c r="N228" s="4">
        <f t="shared" si="94"/>
        <v>6292.14</v>
      </c>
      <c r="O228" s="4">
        <f t="shared" si="97"/>
        <v>43707.86</v>
      </c>
    </row>
    <row r="229" spans="1:15" ht="15" x14ac:dyDescent="0.25">
      <c r="A229" s="2">
        <f t="shared" si="135"/>
        <v>221</v>
      </c>
      <c r="B229" s="25" t="s">
        <v>305</v>
      </c>
      <c r="C229" s="12" t="s">
        <v>15</v>
      </c>
      <c r="D229" s="3" t="s">
        <v>98</v>
      </c>
      <c r="E229" s="3" t="s">
        <v>193</v>
      </c>
      <c r="F229" s="12" t="s">
        <v>194</v>
      </c>
      <c r="G229" s="34">
        <v>45292</v>
      </c>
      <c r="H229" s="33" t="s">
        <v>382</v>
      </c>
      <c r="I229" s="13">
        <v>45000</v>
      </c>
      <c r="J229" s="4">
        <f t="shared" si="138"/>
        <v>1291.5</v>
      </c>
      <c r="K229" s="4">
        <v>1148.33</v>
      </c>
      <c r="L229" s="4">
        <f t="shared" si="137"/>
        <v>1368</v>
      </c>
      <c r="M229" s="4">
        <v>25</v>
      </c>
      <c r="N229" s="4">
        <f t="shared" ref="N229:N231" si="145">SUM(J229:M229)</f>
        <v>3832.83</v>
      </c>
      <c r="O229" s="4">
        <f t="shared" si="97"/>
        <v>41167.17</v>
      </c>
    </row>
    <row r="230" spans="1:15" ht="15" x14ac:dyDescent="0.25">
      <c r="A230" s="2">
        <f t="shared" si="135"/>
        <v>222</v>
      </c>
      <c r="B230" s="11" t="s">
        <v>191</v>
      </c>
      <c r="C230" s="12" t="s">
        <v>15</v>
      </c>
      <c r="D230" s="3" t="s">
        <v>98</v>
      </c>
      <c r="E230" s="3" t="s">
        <v>193</v>
      </c>
      <c r="F230" s="12" t="s">
        <v>194</v>
      </c>
      <c r="G230" s="34">
        <v>45292</v>
      </c>
      <c r="H230" s="33" t="s">
        <v>382</v>
      </c>
      <c r="I230" s="13">
        <v>31500</v>
      </c>
      <c r="J230" s="4">
        <f t="shared" si="138"/>
        <v>904.05</v>
      </c>
      <c r="K230" s="4">
        <v>0</v>
      </c>
      <c r="L230" s="4">
        <f t="shared" si="137"/>
        <v>957.6</v>
      </c>
      <c r="M230" s="4">
        <v>25</v>
      </c>
      <c r="N230" s="4">
        <f t="shared" si="145"/>
        <v>1886.65</v>
      </c>
      <c r="O230" s="4">
        <f t="shared" ref="O230:O231" si="146">I230-N230</f>
        <v>29613.35</v>
      </c>
    </row>
    <row r="231" spans="1:15" ht="15" x14ac:dyDescent="0.25">
      <c r="A231" s="2">
        <f t="shared" si="135"/>
        <v>223</v>
      </c>
      <c r="B231" s="11" t="s">
        <v>359</v>
      </c>
      <c r="C231" s="12" t="s">
        <v>13</v>
      </c>
      <c r="D231" s="3" t="s">
        <v>98</v>
      </c>
      <c r="E231" s="3" t="s">
        <v>193</v>
      </c>
      <c r="F231" s="12" t="s">
        <v>194</v>
      </c>
      <c r="G231" s="36">
        <v>45200</v>
      </c>
      <c r="H231" s="36">
        <v>45382</v>
      </c>
      <c r="I231" s="4">
        <v>37000</v>
      </c>
      <c r="J231" s="4">
        <f t="shared" si="138"/>
        <v>1061.9000000000001</v>
      </c>
      <c r="K231" s="4">
        <v>19.25</v>
      </c>
      <c r="L231" s="4">
        <f t="shared" si="137"/>
        <v>1124.8</v>
      </c>
      <c r="M231" s="4">
        <v>25</v>
      </c>
      <c r="N231" s="4">
        <f t="shared" si="145"/>
        <v>2230.9499999999998</v>
      </c>
      <c r="O231" s="4">
        <f t="shared" si="146"/>
        <v>34769.050000000003</v>
      </c>
    </row>
    <row r="232" spans="1:15" ht="15" x14ac:dyDescent="0.25">
      <c r="A232" s="2">
        <f t="shared" si="135"/>
        <v>224</v>
      </c>
      <c r="B232" s="11" t="s">
        <v>128</v>
      </c>
      <c r="C232" s="12" t="s">
        <v>15</v>
      </c>
      <c r="D232" s="3" t="s">
        <v>98</v>
      </c>
      <c r="E232" s="25" t="s">
        <v>360</v>
      </c>
      <c r="F232" s="12" t="s">
        <v>194</v>
      </c>
      <c r="G232" s="34">
        <v>45292</v>
      </c>
      <c r="H232" s="33" t="s">
        <v>382</v>
      </c>
      <c r="I232" s="13">
        <v>70000</v>
      </c>
      <c r="J232" s="4">
        <f>I232*2.87%</f>
        <v>2009</v>
      </c>
      <c r="K232" s="4">
        <v>5368.48</v>
      </c>
      <c r="L232" s="4">
        <f>I232*3.04%</f>
        <v>2128</v>
      </c>
      <c r="M232" s="4">
        <v>2717.38</v>
      </c>
      <c r="N232" s="4">
        <f>SUM(J232:M232)</f>
        <v>12222.86</v>
      </c>
      <c r="O232" s="4">
        <f>I232-N232</f>
        <v>57777.14</v>
      </c>
    </row>
    <row r="233" spans="1:15" ht="15" x14ac:dyDescent="0.25">
      <c r="A233" s="2">
        <f t="shared" si="135"/>
        <v>225</v>
      </c>
      <c r="B233" s="11" t="s">
        <v>404</v>
      </c>
      <c r="C233" s="12" t="s">
        <v>13</v>
      </c>
      <c r="D233" s="3" t="s">
        <v>98</v>
      </c>
      <c r="E233" s="3" t="s">
        <v>23</v>
      </c>
      <c r="F233" s="12" t="s">
        <v>194</v>
      </c>
      <c r="G233" s="34">
        <v>45444</v>
      </c>
      <c r="H233" s="34">
        <v>45626</v>
      </c>
      <c r="I233" s="13">
        <v>50000</v>
      </c>
      <c r="J233" s="4">
        <f>I233*2.87%</f>
        <v>1435</v>
      </c>
      <c r="K233" s="4">
        <v>1854</v>
      </c>
      <c r="L233" s="4">
        <f>I233*3.04%</f>
        <v>1520</v>
      </c>
      <c r="M233" s="4">
        <v>25</v>
      </c>
      <c r="N233" s="4">
        <f>SUM(J233:M233)</f>
        <v>4834</v>
      </c>
      <c r="O233" s="4">
        <f>I233-N233</f>
        <v>45166</v>
      </c>
    </row>
    <row r="234" spans="1:15" ht="15" x14ac:dyDescent="0.25">
      <c r="A234" s="2">
        <f t="shared" si="135"/>
        <v>226</v>
      </c>
      <c r="B234" s="25" t="s">
        <v>286</v>
      </c>
      <c r="C234" s="12" t="s">
        <v>15</v>
      </c>
      <c r="D234" s="3" t="s">
        <v>98</v>
      </c>
      <c r="E234" s="25" t="s">
        <v>254</v>
      </c>
      <c r="F234" s="12" t="s">
        <v>194</v>
      </c>
      <c r="G234" s="34">
        <v>44936</v>
      </c>
      <c r="H234" s="34">
        <v>45382</v>
      </c>
      <c r="I234" s="13">
        <v>105000</v>
      </c>
      <c r="J234" s="4">
        <f>I234*2.87%</f>
        <v>3013.5</v>
      </c>
      <c r="K234" s="4">
        <v>13281.49</v>
      </c>
      <c r="L234" s="4">
        <f>I234*3.04%</f>
        <v>3192</v>
      </c>
      <c r="M234" s="4">
        <v>25</v>
      </c>
      <c r="N234" s="4">
        <f>SUM(J234:M234)</f>
        <v>19511.989999999998</v>
      </c>
      <c r="O234" s="4">
        <f>I234-N234</f>
        <v>85488.010000000009</v>
      </c>
    </row>
    <row r="235" spans="1:15" ht="15" x14ac:dyDescent="0.25">
      <c r="A235" s="2">
        <f t="shared" si="135"/>
        <v>227</v>
      </c>
      <c r="B235" s="11" t="s">
        <v>405</v>
      </c>
      <c r="C235" s="12" t="s">
        <v>15</v>
      </c>
      <c r="D235" s="3" t="s">
        <v>406</v>
      </c>
      <c r="E235" s="3" t="s">
        <v>254</v>
      </c>
      <c r="F235" s="12" t="s">
        <v>194</v>
      </c>
      <c r="G235" s="34">
        <v>45292</v>
      </c>
      <c r="H235" s="33" t="s">
        <v>382</v>
      </c>
      <c r="I235" s="13">
        <v>105000</v>
      </c>
      <c r="J235" s="4">
        <f>I235*2.87%</f>
        <v>3013.5</v>
      </c>
      <c r="K235" s="4">
        <v>13281.49</v>
      </c>
      <c r="L235" s="4">
        <f>I235*3.04%</f>
        <v>3192</v>
      </c>
      <c r="M235" s="4">
        <v>1011.95</v>
      </c>
      <c r="N235" s="4">
        <f>SUM(J235:M235)</f>
        <v>20498.939999999999</v>
      </c>
      <c r="O235" s="4">
        <f>I235-N235</f>
        <v>84501.06</v>
      </c>
    </row>
    <row r="236" spans="1:15" ht="15" x14ac:dyDescent="0.25">
      <c r="A236" s="37"/>
      <c r="B236" s="5" t="s">
        <v>27</v>
      </c>
      <c r="C236" s="5"/>
      <c r="D236" s="5"/>
      <c r="E236" s="5"/>
      <c r="F236" s="5"/>
      <c r="G236" s="5"/>
      <c r="H236" s="5"/>
      <c r="I236" s="6">
        <f>SUM(I9:I235)</f>
        <v>11790500</v>
      </c>
      <c r="J236" s="6">
        <f>SUM(J9:J235)</f>
        <v>338387.35000000027</v>
      </c>
      <c r="K236" s="6">
        <f>SUM(K9:K235)</f>
        <v>625071.49000000046</v>
      </c>
      <c r="L236" s="6">
        <f>SUM(L9:L235)</f>
        <v>358431.19999999966</v>
      </c>
      <c r="M236" s="6">
        <v>251235.39</v>
      </c>
      <c r="N236" s="6">
        <f>SUM(J236:M236)</f>
        <v>1573125.4300000006</v>
      </c>
      <c r="O236" s="6">
        <f>I236-N236</f>
        <v>10217374.57</v>
      </c>
    </row>
    <row r="237" spans="1:15" ht="15" x14ac:dyDescent="0.25">
      <c r="A237" s="1"/>
      <c r="B237" s="1"/>
      <c r="C237" s="1"/>
      <c r="D237" s="1"/>
      <c r="E237" s="1"/>
      <c r="F237" s="1"/>
      <c r="G237" s="1"/>
      <c r="H237" s="1"/>
      <c r="I237" s="35"/>
      <c r="J237" s="18"/>
      <c r="K237" s="42"/>
      <c r="L237" s="18"/>
      <c r="M237" s="42"/>
      <c r="N237" s="18"/>
      <c r="O237" s="18"/>
    </row>
    <row r="238" spans="1:15" ht="15" x14ac:dyDescent="0.25">
      <c r="A238" s="47"/>
      <c r="B238" s="47"/>
      <c r="C238" s="14"/>
      <c r="D238" s="1"/>
      <c r="E238" s="1"/>
      <c r="F238" s="1"/>
      <c r="G238" s="1"/>
      <c r="H238" s="1"/>
      <c r="I238" s="7"/>
    </row>
    <row r="239" spans="1:15" ht="15" x14ac:dyDescent="0.25">
      <c r="A239" s="1"/>
      <c r="B239" s="19" t="s">
        <v>197</v>
      </c>
      <c r="C239" s="57" t="s">
        <v>198</v>
      </c>
      <c r="D239" s="58"/>
      <c r="E239" s="20" t="s">
        <v>199</v>
      </c>
      <c r="F239" s="1"/>
      <c r="G239" s="1"/>
      <c r="H239" s="1"/>
      <c r="I239" s="7"/>
    </row>
    <row r="240" spans="1:15" ht="15" x14ac:dyDescent="0.25">
      <c r="A240" s="1"/>
      <c r="B240" s="21">
        <v>43014945400</v>
      </c>
      <c r="C240" s="22" t="s">
        <v>200</v>
      </c>
      <c r="D240" s="23"/>
      <c r="E240" s="24">
        <f>J236</f>
        <v>338387.35000000027</v>
      </c>
      <c r="F240" s="1"/>
      <c r="G240" s="1"/>
      <c r="H240" s="1"/>
      <c r="I240" s="27"/>
    </row>
    <row r="241" spans="1:9" ht="15" x14ac:dyDescent="0.25">
      <c r="A241" s="1"/>
      <c r="B241" s="21">
        <v>49999998400</v>
      </c>
      <c r="C241" s="22" t="s">
        <v>201</v>
      </c>
      <c r="D241" s="23"/>
      <c r="E241" s="24">
        <f>K236</f>
        <v>625071.49000000046</v>
      </c>
      <c r="F241" s="1"/>
      <c r="G241" s="1"/>
      <c r="H241" s="1"/>
      <c r="I241" s="26"/>
    </row>
    <row r="242" spans="1:9" ht="15" x14ac:dyDescent="0.25">
      <c r="A242" s="1"/>
      <c r="B242" s="21">
        <v>43014946200</v>
      </c>
      <c r="C242" s="22" t="s">
        <v>211</v>
      </c>
      <c r="D242" s="23"/>
      <c r="E242" s="24">
        <v>5675</v>
      </c>
      <c r="F242" s="1"/>
      <c r="G242" s="1"/>
      <c r="H242" s="1"/>
      <c r="I242" s="7"/>
    </row>
    <row r="243" spans="1:9" ht="15" x14ac:dyDescent="0.25">
      <c r="A243" s="1"/>
      <c r="B243" s="21">
        <v>43010094300</v>
      </c>
      <c r="C243" s="22" t="s">
        <v>408</v>
      </c>
      <c r="D243" s="23"/>
      <c r="E243" s="24">
        <v>202751.19</v>
      </c>
      <c r="F243" s="1"/>
      <c r="G243" s="1"/>
      <c r="H243" s="1"/>
      <c r="I243" s="7"/>
    </row>
    <row r="244" spans="1:9" ht="15" x14ac:dyDescent="0.25">
      <c r="A244" s="1"/>
      <c r="B244" s="21">
        <v>13088561300</v>
      </c>
      <c r="C244" s="22" t="s">
        <v>413</v>
      </c>
      <c r="D244" s="23"/>
      <c r="E244" s="24">
        <v>8500</v>
      </c>
      <c r="F244" s="1"/>
      <c r="G244" s="1"/>
      <c r="H244" s="1"/>
      <c r="I244" s="7"/>
    </row>
    <row r="245" spans="1:9" x14ac:dyDescent="0.25">
      <c r="B245" s="21">
        <v>43014945400</v>
      </c>
      <c r="C245" s="22" t="s">
        <v>202</v>
      </c>
      <c r="D245" s="23"/>
      <c r="E245" s="24">
        <f>L236</f>
        <v>358431.19999999966</v>
      </c>
    </row>
    <row r="246" spans="1:9" x14ac:dyDescent="0.25">
      <c r="B246" s="21">
        <v>43014945400</v>
      </c>
      <c r="C246" s="22" t="s">
        <v>203</v>
      </c>
      <c r="D246" s="23"/>
      <c r="E246" s="24">
        <v>34309.199999999997</v>
      </c>
    </row>
    <row r="247" spans="1:9" x14ac:dyDescent="0.25">
      <c r="B247" s="21" t="s">
        <v>204</v>
      </c>
      <c r="C247" s="55"/>
      <c r="D247" s="56"/>
      <c r="E247" s="24">
        <v>837125.5</v>
      </c>
    </row>
    <row r="248" spans="1:9" x14ac:dyDescent="0.25">
      <c r="B248" s="21" t="s">
        <v>205</v>
      </c>
      <c r="C248" s="55"/>
      <c r="D248" s="56"/>
      <c r="E248" s="24">
        <v>121201.74</v>
      </c>
    </row>
    <row r="249" spans="1:9" x14ac:dyDescent="0.25">
      <c r="B249" s="21" t="s">
        <v>206</v>
      </c>
      <c r="C249" s="55"/>
      <c r="D249" s="56"/>
      <c r="E249" s="24">
        <v>835946.45</v>
      </c>
    </row>
    <row r="250" spans="1:9" x14ac:dyDescent="0.25">
      <c r="B250" s="21" t="s">
        <v>207</v>
      </c>
      <c r="C250" s="55"/>
      <c r="D250" s="56"/>
      <c r="E250" s="24">
        <f>I236</f>
        <v>11790500</v>
      </c>
    </row>
    <row r="251" spans="1:9" x14ac:dyDescent="0.25">
      <c r="B251" s="21" t="s">
        <v>208</v>
      </c>
      <c r="C251" s="55"/>
      <c r="D251" s="56"/>
      <c r="E251" s="24">
        <f>O236</f>
        <v>10217374.57</v>
      </c>
    </row>
    <row r="255" spans="1:9" x14ac:dyDescent="0.25">
      <c r="B255" s="38" t="s">
        <v>399</v>
      </c>
      <c r="C255" s="30"/>
      <c r="D255" s="38" t="s">
        <v>246</v>
      </c>
    </row>
    <row r="256" spans="1:9" x14ac:dyDescent="0.25">
      <c r="B256" s="29"/>
      <c r="C256" s="30"/>
      <c r="D256" s="29"/>
    </row>
    <row r="257" spans="2:4" x14ac:dyDescent="0.25">
      <c r="B257" s="31"/>
      <c r="C257" s="14"/>
      <c r="D257" s="31"/>
    </row>
    <row r="258" spans="2:4" x14ac:dyDescent="0.25">
      <c r="B258" s="39" t="s">
        <v>247</v>
      </c>
      <c r="C258" s="40"/>
      <c r="D258" s="39" t="s">
        <v>289</v>
      </c>
    </row>
    <row r="259" spans="2:4" x14ac:dyDescent="0.25">
      <c r="B259" s="40" t="s">
        <v>248</v>
      </c>
      <c r="C259" s="40"/>
      <c r="D259" s="40" t="s">
        <v>249</v>
      </c>
    </row>
    <row r="260" spans="2:4" x14ac:dyDescent="0.25">
      <c r="B260" s="41"/>
      <c r="C260" s="41"/>
      <c r="D260" s="41"/>
    </row>
  </sheetData>
  <mergeCells count="23">
    <mergeCell ref="C250:D250"/>
    <mergeCell ref="C251:D251"/>
    <mergeCell ref="F7:F8"/>
    <mergeCell ref="C239:D239"/>
    <mergeCell ref="C247:D247"/>
    <mergeCell ref="C248:D248"/>
    <mergeCell ref="C249:D249"/>
    <mergeCell ref="I7:I8"/>
    <mergeCell ref="A5:O5"/>
    <mergeCell ref="A6:O6"/>
    <mergeCell ref="A238:B238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5" orientation="landscape" r:id="rId1"/>
  <rowBreaks count="5" manualBreakCount="5">
    <brk id="55" max="14" man="1"/>
    <brk id="101" max="14" man="1"/>
    <brk id="148" max="14" man="1"/>
    <brk id="196" max="14" man="1"/>
    <brk id="2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2024-12-23T20:09:30Z</cp:lastPrinted>
  <dcterms:created xsi:type="dcterms:W3CDTF">2021-12-14T13:49:24Z</dcterms:created>
  <dcterms:modified xsi:type="dcterms:W3CDTF">2024-12-23T20:10:00Z</dcterms:modified>
</cp:coreProperties>
</file>